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codeName="ThisWorkbook" defaultThemeVersion="124226"/>
  <mc:AlternateContent xmlns:mc="http://schemas.openxmlformats.org/markup-compatibility/2006">
    <mc:Choice Requires="x15">
      <x15ac:absPath xmlns:x15ac="http://schemas.microsoft.com/office/spreadsheetml/2010/11/ac" url="\\filestorage\OCR\SD\Subject_Advisors\Subjects\Maths\05 GCSE\Question Papers and Mark Schemes\2020-11_QPs\"/>
    </mc:Choice>
  </mc:AlternateContent>
  <xr:revisionPtr revIDLastSave="0" documentId="13_ncr:1_{C7B62D2C-50C0-4F85-A943-05A1C23D1C0A}" xr6:coauthVersionLast="45" xr6:coauthVersionMax="45" xr10:uidLastSave="{00000000-0000-0000-0000-000000000000}"/>
  <bookViews>
    <workbookView xWindow="-110" yWindow="-110" windowWidth="19420" windowHeight="10420" xr2:uid="{00000000-000D-0000-FFFF-FFFF00000000}"/>
  </bookViews>
  <sheets>
    <sheet name="Student data" sheetId="5" r:id="rId1"/>
    <sheet name="J560-01" sheetId="1" r:id="rId2"/>
    <sheet name="J560-02" sheetId="2" r:id="rId3"/>
    <sheet name="J560-03" sheetId="3" r:id="rId4"/>
  </sheets>
  <definedNames>
    <definedName name="_xlnm.Print_Area" localSheetId="1">'J560-01'!$A$3:$J$73</definedName>
    <definedName name="_xlnm.Print_Area" localSheetId="2">'J560-02'!$A$3:$J$71</definedName>
    <definedName name="_xlnm.Print_Area" localSheetId="3">'J560-03'!$A$3:$J$69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U25" i="5" l="1"/>
  <c r="B3" i="1" s="1"/>
  <c r="B3" i="2" l="1"/>
  <c r="B3" i="3"/>
  <c r="E18" i="3" l="1"/>
  <c r="E18" i="2"/>
  <c r="E18" i="1"/>
  <c r="P36" i="5" l="1"/>
  <c r="Q36" i="5"/>
  <c r="R36" i="5"/>
  <c r="S36" i="5"/>
  <c r="T36" i="5"/>
  <c r="U36" i="5"/>
  <c r="V36" i="5"/>
  <c r="W36" i="5"/>
  <c r="X36" i="5"/>
  <c r="Y36" i="5"/>
  <c r="Z36" i="5"/>
  <c r="AA36" i="5"/>
  <c r="AB36" i="5"/>
  <c r="AC36" i="5"/>
  <c r="AD36" i="5"/>
  <c r="AE36" i="5"/>
  <c r="AF36" i="5"/>
  <c r="AG36" i="5"/>
  <c r="AH36" i="5"/>
  <c r="AI36" i="5"/>
  <c r="AJ36" i="5"/>
  <c r="AK36" i="5"/>
  <c r="AL36" i="5"/>
  <c r="AM36" i="5"/>
  <c r="AN36" i="5"/>
  <c r="AO36" i="5"/>
  <c r="AP36" i="5"/>
  <c r="AQ36" i="5"/>
  <c r="P37" i="5"/>
  <c r="Q37" i="5"/>
  <c r="R37" i="5"/>
  <c r="S37" i="5"/>
  <c r="T37" i="5"/>
  <c r="U37" i="5"/>
  <c r="V37" i="5"/>
  <c r="W37" i="5"/>
  <c r="X37" i="5"/>
  <c r="Y37" i="5"/>
  <c r="Z37" i="5"/>
  <c r="AA37" i="5"/>
  <c r="AB37" i="5"/>
  <c r="AC37" i="5"/>
  <c r="AD37" i="5"/>
  <c r="AE37" i="5"/>
  <c r="AF37" i="5"/>
  <c r="AG37" i="5"/>
  <c r="AH37" i="5"/>
  <c r="AI37" i="5"/>
  <c r="AJ37" i="5"/>
  <c r="AK37" i="5"/>
  <c r="AL37" i="5"/>
  <c r="AM37" i="5"/>
  <c r="AN37" i="5"/>
  <c r="AO37" i="5"/>
  <c r="AP37" i="5"/>
  <c r="AQ37" i="5"/>
  <c r="P38" i="5"/>
  <c r="Q38" i="5"/>
  <c r="R38" i="5"/>
  <c r="S38" i="5"/>
  <c r="T38" i="5"/>
  <c r="U38" i="5"/>
  <c r="V38" i="5"/>
  <c r="W38" i="5"/>
  <c r="X38" i="5"/>
  <c r="Y38" i="5"/>
  <c r="Z38" i="5"/>
  <c r="AA38" i="5"/>
  <c r="AB38" i="5"/>
  <c r="AC38" i="5"/>
  <c r="AD38" i="5"/>
  <c r="AE38" i="5"/>
  <c r="AF38" i="5"/>
  <c r="AG38" i="5"/>
  <c r="AH38" i="5"/>
  <c r="AI38" i="5"/>
  <c r="AJ38" i="5"/>
  <c r="AK38" i="5"/>
  <c r="AL38" i="5"/>
  <c r="AM38" i="5"/>
  <c r="AN38" i="5"/>
  <c r="AO38" i="5"/>
  <c r="AP38" i="5"/>
  <c r="AQ38" i="5"/>
  <c r="P39" i="5"/>
  <c r="Q39" i="5"/>
  <c r="R39" i="5"/>
  <c r="S39" i="5"/>
  <c r="T39" i="5"/>
  <c r="U39" i="5"/>
  <c r="V39" i="5"/>
  <c r="W39" i="5"/>
  <c r="X39" i="5"/>
  <c r="Y39" i="5"/>
  <c r="Z39" i="5"/>
  <c r="AA39" i="5"/>
  <c r="AB39" i="5"/>
  <c r="AC39" i="5"/>
  <c r="AD39" i="5"/>
  <c r="AE39" i="5"/>
  <c r="AF39" i="5"/>
  <c r="AG39" i="5"/>
  <c r="AH39" i="5"/>
  <c r="AI39" i="5"/>
  <c r="AJ39" i="5"/>
  <c r="AK39" i="5"/>
  <c r="AL39" i="5"/>
  <c r="AM39" i="5"/>
  <c r="AN39" i="5"/>
  <c r="AO39" i="5"/>
  <c r="AP39" i="5"/>
  <c r="AQ39" i="5"/>
  <c r="E27" i="5"/>
  <c r="F27" i="5"/>
  <c r="G27" i="5"/>
  <c r="H27" i="5"/>
  <c r="I27" i="5"/>
  <c r="J27" i="5"/>
  <c r="K27" i="5"/>
  <c r="L27" i="5"/>
  <c r="M27" i="5"/>
  <c r="N27" i="5"/>
  <c r="O27" i="5"/>
  <c r="O36" i="5" s="1"/>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F29" i="5"/>
  <c r="G29" i="5"/>
  <c r="H29" i="5"/>
  <c r="I29" i="5"/>
  <c r="J29" i="5"/>
  <c r="K29" i="5"/>
  <c r="L29" i="5"/>
  <c r="M29" i="5"/>
  <c r="M37" i="5" s="1"/>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G31" i="5"/>
  <c r="H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D33" i="5"/>
  <c r="D28" i="5"/>
  <c r="D27" i="5"/>
  <c r="F24" i="1"/>
  <c r="G24" i="1" s="1"/>
  <c r="F25" i="1"/>
  <c r="G25" i="1" s="1"/>
  <c r="F26" i="1"/>
  <c r="G26" i="1" s="1"/>
  <c r="F27" i="1"/>
  <c r="G27" i="1" s="1"/>
  <c r="F28" i="1"/>
  <c r="G28" i="1" s="1"/>
  <c r="F29" i="1"/>
  <c r="G29" i="1" s="1"/>
  <c r="F30" i="1"/>
  <c r="G30" i="1" s="1"/>
  <c r="F31" i="1"/>
  <c r="G31" i="1" s="1"/>
  <c r="F32" i="1"/>
  <c r="G32" i="1" s="1"/>
  <c r="F33" i="1"/>
  <c r="G33" i="1" s="1"/>
  <c r="F34" i="1"/>
  <c r="G34" i="1" s="1"/>
  <c r="F35" i="1"/>
  <c r="G35" i="1" s="1"/>
  <c r="F36" i="1"/>
  <c r="G36" i="1" s="1"/>
  <c r="F37" i="1"/>
  <c r="G37" i="1" s="1"/>
  <c r="F38" i="1"/>
  <c r="G38" i="1" s="1"/>
  <c r="F39" i="1"/>
  <c r="G39" i="1" s="1"/>
  <c r="F40" i="1"/>
  <c r="G40" i="1" s="1"/>
  <c r="F41" i="1"/>
  <c r="G41" i="1" s="1"/>
  <c r="F42" i="1"/>
  <c r="G42" i="1" s="1"/>
  <c r="F43" i="1"/>
  <c r="G43" i="1" s="1"/>
  <c r="F44" i="1"/>
  <c r="G44" i="1" s="1"/>
  <c r="F45" i="1"/>
  <c r="G45" i="1" s="1"/>
  <c r="F46" i="1"/>
  <c r="G46" i="1" s="1"/>
  <c r="F47" i="1"/>
  <c r="G47" i="1" s="1"/>
  <c r="F48" i="1"/>
  <c r="G48" i="1" s="1"/>
  <c r="F49" i="1"/>
  <c r="G49" i="1" s="1"/>
  <c r="F50" i="1"/>
  <c r="G50" i="1" s="1"/>
  <c r="F51" i="1"/>
  <c r="G51" i="1" s="1"/>
  <c r="F52" i="1"/>
  <c r="G52" i="1" s="1"/>
  <c r="F53" i="1"/>
  <c r="G53" i="1" s="1"/>
  <c r="F54" i="1"/>
  <c r="G54" i="1" s="1"/>
  <c r="F55" i="1"/>
  <c r="G55" i="1" s="1"/>
  <c r="F56" i="1"/>
  <c r="G56" i="1" s="1"/>
  <c r="F57" i="1"/>
  <c r="G57" i="1" s="1"/>
  <c r="F58" i="1"/>
  <c r="G58" i="1" s="1"/>
  <c r="F59" i="1"/>
  <c r="G59" i="1" s="1"/>
  <c r="F60" i="1"/>
  <c r="G60" i="1" s="1"/>
  <c r="F61" i="1"/>
  <c r="F62" i="1"/>
  <c r="G62" i="1" s="1"/>
  <c r="F63" i="1"/>
  <c r="G63" i="1" s="1"/>
  <c r="F64" i="1"/>
  <c r="G64" i="1" s="1"/>
  <c r="F65" i="1"/>
  <c r="G65" i="1" s="1"/>
  <c r="F66" i="1"/>
  <c r="G66" i="1" s="1"/>
  <c r="F67" i="1"/>
  <c r="G67" i="1" s="1"/>
  <c r="F68" i="1"/>
  <c r="G68" i="1" s="1"/>
  <c r="F69" i="1"/>
  <c r="G69" i="1" s="1"/>
  <c r="F70" i="1"/>
  <c r="G70" i="1" s="1"/>
  <c r="F71" i="1"/>
  <c r="G71" i="1" s="1"/>
  <c r="AU43" i="5"/>
  <c r="AX43" i="5" s="1"/>
  <c r="AV43" i="5"/>
  <c r="AW43" i="5"/>
  <c r="AU44" i="5"/>
  <c r="AX44" i="5" s="1"/>
  <c r="AV44" i="5"/>
  <c r="AW44" i="5"/>
  <c r="AU45" i="5"/>
  <c r="AX45" i="5" s="1"/>
  <c r="AV45" i="5"/>
  <c r="AW45" i="5"/>
  <c r="AU46" i="5"/>
  <c r="AX46" i="5" s="1"/>
  <c r="AV46" i="5"/>
  <c r="AW46" i="5"/>
  <c r="AU47" i="5"/>
  <c r="AX47" i="5" s="1"/>
  <c r="AV47" i="5"/>
  <c r="AW47" i="5"/>
  <c r="AU48" i="5"/>
  <c r="AX48" i="5" s="1"/>
  <c r="AV48" i="5"/>
  <c r="AW48" i="5"/>
  <c r="AU49" i="5"/>
  <c r="AX49" i="5" s="1"/>
  <c r="AV49" i="5"/>
  <c r="AW49" i="5"/>
  <c r="AU50" i="5"/>
  <c r="AX50" i="5" s="1"/>
  <c r="AV50" i="5"/>
  <c r="AW50" i="5"/>
  <c r="AU51" i="5"/>
  <c r="AX51" i="5" s="1"/>
  <c r="AV51" i="5"/>
  <c r="AW51" i="5"/>
  <c r="AU52" i="5"/>
  <c r="AX52" i="5" s="1"/>
  <c r="AV52" i="5"/>
  <c r="AW52" i="5"/>
  <c r="AU53" i="5"/>
  <c r="AX53" i="5" s="1"/>
  <c r="AV53" i="5"/>
  <c r="AW53" i="5"/>
  <c r="AU54" i="5"/>
  <c r="AX54" i="5" s="1"/>
  <c r="AV54" i="5"/>
  <c r="AW54" i="5"/>
  <c r="AU55" i="5"/>
  <c r="AX55" i="5" s="1"/>
  <c r="AV55" i="5"/>
  <c r="AW55" i="5"/>
  <c r="AU56" i="5"/>
  <c r="AX56" i="5" s="1"/>
  <c r="AV56" i="5"/>
  <c r="AW56" i="5"/>
  <c r="AU57" i="5"/>
  <c r="AX57" i="5" s="1"/>
  <c r="AV57" i="5"/>
  <c r="AW57" i="5"/>
  <c r="AU58" i="5"/>
  <c r="AX58" i="5" s="1"/>
  <c r="AV58" i="5"/>
  <c r="AW58" i="5"/>
  <c r="AU59" i="5"/>
  <c r="AX59" i="5" s="1"/>
  <c r="AV59" i="5"/>
  <c r="AW59" i="5"/>
  <c r="AU60" i="5"/>
  <c r="AX60" i="5" s="1"/>
  <c r="AV60" i="5"/>
  <c r="AW60" i="5"/>
  <c r="AU61" i="5"/>
  <c r="AX61" i="5" s="1"/>
  <c r="AV61" i="5"/>
  <c r="AW61" i="5"/>
  <c r="AU62" i="5"/>
  <c r="AX62" i="5" s="1"/>
  <c r="AV62" i="5"/>
  <c r="AW62" i="5"/>
  <c r="AU63" i="5"/>
  <c r="AX63" i="5" s="1"/>
  <c r="AV63" i="5"/>
  <c r="AW63" i="5"/>
  <c r="AU64" i="5"/>
  <c r="AX64" i="5" s="1"/>
  <c r="AV64" i="5"/>
  <c r="AW64" i="5"/>
  <c r="AU65" i="5"/>
  <c r="AX65" i="5" s="1"/>
  <c r="AV65" i="5"/>
  <c r="AW65" i="5"/>
  <c r="AU66" i="5"/>
  <c r="AX66" i="5" s="1"/>
  <c r="AV66" i="5"/>
  <c r="AW66" i="5"/>
  <c r="AU67" i="5"/>
  <c r="AX67" i="5" s="1"/>
  <c r="AV67" i="5"/>
  <c r="AW67" i="5"/>
  <c r="AU68" i="5"/>
  <c r="AX68" i="5" s="1"/>
  <c r="AV68" i="5"/>
  <c r="AW68" i="5"/>
  <c r="AU69" i="5"/>
  <c r="AX69" i="5" s="1"/>
  <c r="AV69" i="5"/>
  <c r="AW69" i="5"/>
  <c r="AU70" i="5"/>
  <c r="AX70" i="5" s="1"/>
  <c r="AV70" i="5"/>
  <c r="AW70" i="5"/>
  <c r="AU71" i="5"/>
  <c r="AX71" i="5" s="1"/>
  <c r="AV71" i="5"/>
  <c r="AW71" i="5"/>
  <c r="AU72" i="5"/>
  <c r="AX72" i="5" s="1"/>
  <c r="AV72" i="5"/>
  <c r="AW72" i="5"/>
  <c r="AU73" i="5"/>
  <c r="AX73" i="5" s="1"/>
  <c r="AV73" i="5"/>
  <c r="AW73" i="5"/>
  <c r="AU74" i="5"/>
  <c r="AX74" i="5" s="1"/>
  <c r="AV74" i="5"/>
  <c r="AW74" i="5"/>
  <c r="AU75" i="5"/>
  <c r="AX75" i="5" s="1"/>
  <c r="AV75" i="5"/>
  <c r="AW75" i="5"/>
  <c r="AU76" i="5"/>
  <c r="AX76" i="5" s="1"/>
  <c r="AV76" i="5"/>
  <c r="AW76" i="5"/>
  <c r="AU77" i="5"/>
  <c r="AX77" i="5" s="1"/>
  <c r="AV77" i="5"/>
  <c r="AW77" i="5"/>
  <c r="AU78" i="5"/>
  <c r="AX78" i="5" s="1"/>
  <c r="AV78" i="5"/>
  <c r="AW78" i="5"/>
  <c r="AU79" i="5"/>
  <c r="AX79" i="5" s="1"/>
  <c r="AV79" i="5"/>
  <c r="AW79" i="5"/>
  <c r="AU80" i="5"/>
  <c r="AX80" i="5" s="1"/>
  <c r="AV80" i="5"/>
  <c r="AW80" i="5"/>
  <c r="AU81" i="5"/>
  <c r="AX81" i="5" s="1"/>
  <c r="AV81" i="5"/>
  <c r="AW81" i="5"/>
  <c r="AU82" i="5"/>
  <c r="AX82" i="5" s="1"/>
  <c r="AV82" i="5"/>
  <c r="AW82" i="5"/>
  <c r="AU83" i="5"/>
  <c r="AX83" i="5" s="1"/>
  <c r="AV83" i="5"/>
  <c r="AW83" i="5"/>
  <c r="AU84" i="5"/>
  <c r="AX84" i="5" s="1"/>
  <c r="AV84" i="5"/>
  <c r="AW84" i="5"/>
  <c r="AU85" i="5"/>
  <c r="AX85" i="5" s="1"/>
  <c r="AV85" i="5"/>
  <c r="AW85" i="5"/>
  <c r="AU86" i="5"/>
  <c r="AX86" i="5" s="1"/>
  <c r="AV86" i="5"/>
  <c r="AW86" i="5"/>
  <c r="AU87" i="5"/>
  <c r="AX87" i="5" s="1"/>
  <c r="AV87" i="5"/>
  <c r="AW87" i="5"/>
  <c r="AU88" i="5"/>
  <c r="AX88" i="5" s="1"/>
  <c r="AV88" i="5"/>
  <c r="AW88" i="5"/>
  <c r="AU89" i="5"/>
  <c r="AX89" i="5" s="1"/>
  <c r="AV89" i="5"/>
  <c r="AW89" i="5"/>
  <c r="AU90" i="5"/>
  <c r="AX90" i="5" s="1"/>
  <c r="AV90" i="5"/>
  <c r="AW90" i="5"/>
  <c r="O38" i="5" l="1"/>
  <c r="K38" i="5"/>
  <c r="M38" i="5"/>
  <c r="N38" i="5"/>
  <c r="L38" i="5"/>
  <c r="N37" i="5"/>
  <c r="K37" i="5"/>
  <c r="L37" i="5"/>
  <c r="O37" i="5"/>
  <c r="M36" i="5"/>
  <c r="N36" i="5"/>
  <c r="L39" i="5"/>
  <c r="O39" i="5"/>
  <c r="K39" i="5"/>
  <c r="N39" i="5"/>
  <c r="M39" i="5"/>
  <c r="L36" i="5"/>
  <c r="K36" i="5"/>
  <c r="G61" i="1"/>
  <c r="F18" i="1"/>
  <c r="J39" i="5"/>
  <c r="I39" i="5"/>
  <c r="J36" i="5"/>
  <c r="I36" i="5"/>
  <c r="D36" i="5"/>
  <c r="H36" i="5"/>
  <c r="G36" i="5"/>
  <c r="H39" i="5"/>
  <c r="F36" i="5"/>
  <c r="E36" i="5"/>
  <c r="G39" i="5"/>
  <c r="F39" i="5"/>
  <c r="D39" i="5"/>
  <c r="E39" i="5"/>
  <c r="D32" i="5" l="1"/>
  <c r="D31" i="5"/>
  <c r="D30" i="5"/>
  <c r="D29" i="5"/>
  <c r="G37" i="5" l="1"/>
  <c r="J37" i="5"/>
  <c r="H37" i="5"/>
  <c r="F37" i="5"/>
  <c r="E37" i="5"/>
  <c r="I37" i="5"/>
  <c r="H38" i="5"/>
  <c r="G38" i="5"/>
  <c r="I38" i="5"/>
  <c r="F38" i="5"/>
  <c r="J38" i="5"/>
  <c r="E38" i="5"/>
  <c r="D37" i="5"/>
  <c r="D38" i="5"/>
  <c r="F63" i="3"/>
  <c r="G63" i="3" s="1"/>
  <c r="F64" i="3"/>
  <c r="G64" i="3" s="1"/>
  <c r="F65" i="3"/>
  <c r="G65" i="3" s="1"/>
  <c r="F66" i="3"/>
  <c r="G66" i="3" s="1"/>
  <c r="F67" i="3"/>
  <c r="G67" i="3" s="1"/>
  <c r="F61" i="2"/>
  <c r="F62" i="2"/>
  <c r="G62" i="2" s="1"/>
  <c r="F63" i="2"/>
  <c r="G63" i="2" s="1"/>
  <c r="F64" i="2"/>
  <c r="G64" i="2" s="1"/>
  <c r="F65" i="2"/>
  <c r="G65" i="2" s="1"/>
  <c r="F66" i="2"/>
  <c r="G66" i="2" s="1"/>
  <c r="F67" i="2"/>
  <c r="G67" i="2" s="1"/>
  <c r="F68" i="2"/>
  <c r="G68" i="2" s="1"/>
  <c r="F69" i="2"/>
  <c r="G69" i="2" s="1"/>
  <c r="G61" i="2" l="1"/>
  <c r="F18" i="2"/>
  <c r="E16" i="1"/>
  <c r="E15" i="1"/>
  <c r="E14" i="1"/>
  <c r="E12" i="1"/>
  <c r="E11" i="1"/>
  <c r="E10" i="1"/>
  <c r="E9" i="1"/>
  <c r="E8" i="1"/>
  <c r="E7" i="1"/>
  <c r="AU151" i="5" l="1"/>
  <c r="AX151" i="5" s="1"/>
  <c r="AV151" i="5"/>
  <c r="AU152" i="5"/>
  <c r="AV152" i="5"/>
  <c r="AU153" i="5"/>
  <c r="AX153" i="5" s="1"/>
  <c r="AV153" i="5"/>
  <c r="AU154" i="5"/>
  <c r="AX154" i="5" s="1"/>
  <c r="AV154" i="5"/>
  <c r="AU155" i="5"/>
  <c r="AX155" i="5" s="1"/>
  <c r="AV155" i="5"/>
  <c r="AU156" i="5"/>
  <c r="AX156" i="5" s="1"/>
  <c r="AV156" i="5"/>
  <c r="AU157" i="5"/>
  <c r="AX157" i="5" s="1"/>
  <c r="AV157" i="5"/>
  <c r="AX152" i="5"/>
  <c r="AW152" i="5"/>
  <c r="AW153" i="5"/>
  <c r="AW154" i="5"/>
  <c r="AW155" i="5"/>
  <c r="AW156" i="5"/>
  <c r="AW157" i="5"/>
  <c r="AW158" i="5"/>
  <c r="AW159" i="5"/>
  <c r="AW160" i="5"/>
  <c r="AW161" i="5"/>
  <c r="AW162" i="5"/>
  <c r="AW163" i="5"/>
  <c r="AW164" i="5"/>
  <c r="AW165" i="5"/>
  <c r="AW166" i="5"/>
  <c r="AW167" i="5"/>
  <c r="AW168" i="5"/>
  <c r="AW169" i="5"/>
  <c r="AW170" i="5"/>
  <c r="AW171" i="5"/>
  <c r="AW172" i="5"/>
  <c r="AW173" i="5"/>
  <c r="AW174" i="5"/>
  <c r="AW175" i="5"/>
  <c r="AW176" i="5"/>
  <c r="AW177" i="5"/>
  <c r="AW178" i="5"/>
  <c r="AW179" i="5"/>
  <c r="AW180" i="5"/>
  <c r="AW181" i="5"/>
  <c r="AW182" i="5"/>
  <c r="AW183" i="5"/>
  <c r="AW184" i="5"/>
  <c r="F35" i="3" l="1"/>
  <c r="G35" i="3" s="1"/>
  <c r="F36" i="3"/>
  <c r="G36" i="3" s="1"/>
  <c r="F37" i="3"/>
  <c r="G37" i="3" s="1"/>
  <c r="F38" i="3"/>
  <c r="G38" i="3" s="1"/>
  <c r="F39" i="3"/>
  <c r="G39" i="3" s="1"/>
  <c r="F40" i="3"/>
  <c r="G40" i="3" s="1"/>
  <c r="F41" i="3"/>
  <c r="G41" i="3" s="1"/>
  <c r="F42" i="3"/>
  <c r="G42" i="3" s="1"/>
  <c r="F43" i="3"/>
  <c r="G43" i="3" s="1"/>
  <c r="F44" i="3"/>
  <c r="G44" i="3" s="1"/>
  <c r="F45" i="3"/>
  <c r="G45" i="3" s="1"/>
  <c r="F46" i="3"/>
  <c r="G46" i="3" s="1"/>
  <c r="F47" i="3"/>
  <c r="G47" i="3" s="1"/>
  <c r="F48" i="3"/>
  <c r="G48" i="3" s="1"/>
  <c r="F49" i="3"/>
  <c r="F50" i="3"/>
  <c r="G50" i="3" s="1"/>
  <c r="F51" i="3"/>
  <c r="G51" i="3" s="1"/>
  <c r="F52" i="3"/>
  <c r="G52" i="3" s="1"/>
  <c r="F53" i="3"/>
  <c r="G53" i="3" s="1"/>
  <c r="F54" i="3"/>
  <c r="G54" i="3" s="1"/>
  <c r="F55" i="3"/>
  <c r="G55" i="3" s="1"/>
  <c r="F56" i="3"/>
  <c r="G56" i="3" s="1"/>
  <c r="F57" i="3"/>
  <c r="G57" i="3" s="1"/>
  <c r="F58" i="3"/>
  <c r="G58" i="3" s="1"/>
  <c r="F59" i="3"/>
  <c r="G59" i="3" s="1"/>
  <c r="F60" i="3"/>
  <c r="G60" i="3" s="1"/>
  <c r="F61" i="3"/>
  <c r="G61" i="3" s="1"/>
  <c r="F62" i="3"/>
  <c r="G62" i="3" s="1"/>
  <c r="G49" i="3" l="1"/>
  <c r="F18" i="3"/>
  <c r="AW136" i="5"/>
  <c r="AW137" i="5"/>
  <c r="AW138" i="5"/>
  <c r="AU136" i="5"/>
  <c r="AX136" i="5" s="1"/>
  <c r="AV136" i="5"/>
  <c r="AU137" i="5"/>
  <c r="AX137" i="5" s="1"/>
  <c r="AV137" i="5"/>
  <c r="AU138" i="5"/>
  <c r="AX138" i="5" s="1"/>
  <c r="AV138" i="5"/>
  <c r="AX91" i="5" l="1"/>
  <c r="AX139"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28" i="5"/>
  <c r="AW129" i="5"/>
  <c r="AW130" i="5"/>
  <c r="AW131" i="5"/>
  <c r="AW132" i="5"/>
  <c r="AW133" i="5"/>
  <c r="AW134" i="5"/>
  <c r="AW135" i="5"/>
  <c r="AW139" i="5"/>
  <c r="AW140" i="5"/>
  <c r="AW141" i="5"/>
  <c r="AW142" i="5"/>
  <c r="AW143" i="5"/>
  <c r="AW144" i="5"/>
  <c r="AW145" i="5"/>
  <c r="AW146" i="5"/>
  <c r="AW147" i="5"/>
  <c r="AW148" i="5"/>
  <c r="AW149" i="5"/>
  <c r="AW150" i="5"/>
  <c r="AW151" i="5"/>
  <c r="AW42" i="5"/>
  <c r="AW27" i="5" l="1"/>
  <c r="AX27" i="5" s="1"/>
  <c r="AW31" i="5"/>
  <c r="AX31" i="5" s="1"/>
  <c r="AW33" i="5"/>
  <c r="AX33" i="5" s="1"/>
  <c r="AW29" i="5"/>
  <c r="AX29" i="5" s="1"/>
  <c r="F24" i="3" l="1"/>
  <c r="G24" i="3" s="1"/>
  <c r="F25" i="3"/>
  <c r="G25" i="3" s="1"/>
  <c r="F26" i="3"/>
  <c r="G26" i="3" s="1"/>
  <c r="F27" i="3"/>
  <c r="G27" i="3" s="1"/>
  <c r="F28" i="3"/>
  <c r="G28" i="3" s="1"/>
  <c r="F29" i="3"/>
  <c r="G29" i="3" s="1"/>
  <c r="F30" i="3"/>
  <c r="G30" i="3" s="1"/>
  <c r="F31" i="3"/>
  <c r="G31" i="3" s="1"/>
  <c r="F32" i="3"/>
  <c r="G32" i="3" s="1"/>
  <c r="F33" i="3"/>
  <c r="G33" i="3" s="1"/>
  <c r="F34" i="3"/>
  <c r="G34" i="3"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E7" i="2"/>
  <c r="AU130" i="5"/>
  <c r="AX130" i="5" s="1"/>
  <c r="AV129" i="5"/>
  <c r="AU131" i="5"/>
  <c r="AX131" i="5" s="1"/>
  <c r="AV131" i="5"/>
  <c r="AU129" i="5" l="1"/>
  <c r="AX129" i="5" s="1"/>
  <c r="AV130" i="5"/>
  <c r="AU132" i="5" l="1"/>
  <c r="AX132" i="5" s="1"/>
  <c r="AV132" i="5"/>
  <c r="AU133" i="5"/>
  <c r="AX133" i="5" s="1"/>
  <c r="AV133" i="5"/>
  <c r="AU135" i="5"/>
  <c r="AX135" i="5" s="1"/>
  <c r="AV135" i="5"/>
  <c r="AV134" i="5"/>
  <c r="AU134" i="5"/>
  <c r="AX134" i="5" s="1"/>
  <c r="AU158" i="5" l="1"/>
  <c r="AX158" i="5" s="1"/>
  <c r="AV158" i="5"/>
  <c r="AU159" i="5"/>
  <c r="AX159" i="5" s="1"/>
  <c r="AV159" i="5"/>
  <c r="AU160" i="5"/>
  <c r="AX160" i="5" s="1"/>
  <c r="AV160" i="5"/>
  <c r="AU161" i="5"/>
  <c r="AX161" i="5" s="1"/>
  <c r="AV161" i="5"/>
  <c r="AU162" i="5"/>
  <c r="AX162" i="5" s="1"/>
  <c r="AV162" i="5"/>
  <c r="AU163" i="5"/>
  <c r="AX163" i="5" s="1"/>
  <c r="AV163" i="5"/>
  <c r="AU164" i="5"/>
  <c r="AX164" i="5" s="1"/>
  <c r="AV164" i="5"/>
  <c r="AU165" i="5"/>
  <c r="AX165" i="5" s="1"/>
  <c r="AV165" i="5"/>
  <c r="AU166" i="5"/>
  <c r="AX166" i="5" s="1"/>
  <c r="AV166" i="5"/>
  <c r="AU167" i="5"/>
  <c r="AX167" i="5" s="1"/>
  <c r="AV167" i="5"/>
  <c r="AU168" i="5"/>
  <c r="AX168" i="5" s="1"/>
  <c r="AV168" i="5"/>
  <c r="AU169" i="5"/>
  <c r="AX169" i="5" s="1"/>
  <c r="AV169" i="5"/>
  <c r="AU170" i="5"/>
  <c r="AX170" i="5" s="1"/>
  <c r="AV170" i="5"/>
  <c r="AU171" i="5"/>
  <c r="AX171" i="5" s="1"/>
  <c r="AV171" i="5"/>
  <c r="AU172" i="5"/>
  <c r="AX172" i="5" s="1"/>
  <c r="AV172" i="5"/>
  <c r="AU173" i="5"/>
  <c r="AX173" i="5" s="1"/>
  <c r="AV173" i="5"/>
  <c r="AU174" i="5"/>
  <c r="AX174" i="5" s="1"/>
  <c r="AV174" i="5"/>
  <c r="AU175" i="5"/>
  <c r="AX175" i="5" s="1"/>
  <c r="AV175" i="5"/>
  <c r="AU176" i="5"/>
  <c r="AX176" i="5" s="1"/>
  <c r="AV176" i="5"/>
  <c r="AU177" i="5"/>
  <c r="AX177" i="5" s="1"/>
  <c r="AV177" i="5"/>
  <c r="AU178" i="5"/>
  <c r="AX178" i="5" s="1"/>
  <c r="AV178" i="5"/>
  <c r="AU179" i="5"/>
  <c r="AX179" i="5" s="1"/>
  <c r="AV179" i="5"/>
  <c r="AU180" i="5"/>
  <c r="AX180" i="5" s="1"/>
  <c r="AV180" i="5"/>
  <c r="AU181" i="5"/>
  <c r="AX181" i="5" s="1"/>
  <c r="AV181" i="5"/>
  <c r="AU182" i="5"/>
  <c r="AX182" i="5" s="1"/>
  <c r="AV182" i="5"/>
  <c r="AU183" i="5"/>
  <c r="AX183" i="5" s="1"/>
  <c r="AV183" i="5"/>
  <c r="AU184" i="5"/>
  <c r="AX184" i="5" s="1"/>
  <c r="AV184" i="5"/>
  <c r="H22" i="5" l="1"/>
  <c r="M8" i="5"/>
  <c r="AU101" i="5" l="1"/>
  <c r="AX101" i="5" s="1"/>
  <c r="AU100" i="5"/>
  <c r="AX100" i="5" s="1"/>
  <c r="AV100" i="5"/>
  <c r="AU102" i="5"/>
  <c r="AX102" i="5" s="1"/>
  <c r="AV102" i="5"/>
  <c r="AU103" i="5"/>
  <c r="AX103" i="5" s="1"/>
  <c r="AV103" i="5"/>
  <c r="AV101" i="5" l="1"/>
  <c r="F9" i="5" l="1"/>
  <c r="H9" i="5"/>
  <c r="G9" i="5" l="1"/>
  <c r="I9" i="5"/>
  <c r="AV104" i="5" l="1"/>
  <c r="AV128" i="5"/>
  <c r="AV118" i="5"/>
  <c r="AV146" i="5"/>
  <c r="AV143" i="5"/>
  <c r="AV123" i="5"/>
  <c r="AV115" i="5"/>
  <c r="AV112" i="5"/>
  <c r="AV96" i="5"/>
  <c r="AV93" i="5"/>
  <c r="AV94" i="5"/>
  <c r="AV95" i="5"/>
  <c r="AV98" i="5"/>
  <c r="AV99" i="5"/>
  <c r="AV107" i="5"/>
  <c r="AV110" i="5"/>
  <c r="AV111" i="5"/>
  <c r="AV113" i="5"/>
  <c r="AV114" i="5"/>
  <c r="AV117" i="5"/>
  <c r="AV121" i="5"/>
  <c r="AV122" i="5"/>
  <c r="AV125" i="5"/>
  <c r="AV126" i="5"/>
  <c r="AV140" i="5"/>
  <c r="AV144" i="5"/>
  <c r="AV147" i="5"/>
  <c r="AV148" i="5"/>
  <c r="AV92" i="5"/>
  <c r="AV97" i="5"/>
  <c r="AV105" i="5"/>
  <c r="AV108" i="5"/>
  <c r="AV109" i="5"/>
  <c r="AV116" i="5"/>
  <c r="AV119" i="5"/>
  <c r="AV120" i="5"/>
  <c r="AV124" i="5"/>
  <c r="AV127" i="5"/>
  <c r="AV142" i="5"/>
  <c r="AV145" i="5"/>
  <c r="AV149" i="5"/>
  <c r="AV150" i="5"/>
  <c r="AV42" i="5"/>
  <c r="O22" i="5" l="1"/>
  <c r="AV141" i="5"/>
  <c r="AV106" i="5"/>
  <c r="AS186" i="5"/>
  <c r="F23" i="1"/>
  <c r="G23" i="1" s="1"/>
  <c r="AS191" i="5"/>
  <c r="AS190" i="5"/>
  <c r="AS189" i="5"/>
  <c r="AS188" i="5"/>
  <c r="AS187" i="5"/>
  <c r="AU93" i="5"/>
  <c r="AX93" i="5" s="1"/>
  <c r="AU94" i="5"/>
  <c r="AX94" i="5" s="1"/>
  <c r="AU95" i="5"/>
  <c r="AX95" i="5" s="1"/>
  <c r="AU96" i="5"/>
  <c r="AX96" i="5" s="1"/>
  <c r="AU97" i="5"/>
  <c r="AX97" i="5" s="1"/>
  <c r="AU98" i="5"/>
  <c r="AX98" i="5" s="1"/>
  <c r="AU99" i="5"/>
  <c r="AX99"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25" i="5"/>
  <c r="AX125" i="5" s="1"/>
  <c r="AU126" i="5"/>
  <c r="AX126" i="5" s="1"/>
  <c r="AU127" i="5"/>
  <c r="AX127" i="5" s="1"/>
  <c r="AU128" i="5"/>
  <c r="AX128" i="5" s="1"/>
  <c r="AU140" i="5"/>
  <c r="AX140" i="5" s="1"/>
  <c r="AU141" i="5"/>
  <c r="AX141" i="5" s="1"/>
  <c r="AU142" i="5"/>
  <c r="AX142" i="5" s="1"/>
  <c r="AU143" i="5"/>
  <c r="AX143" i="5" s="1"/>
  <c r="AU144" i="5"/>
  <c r="AX144" i="5" s="1"/>
  <c r="AU145" i="5"/>
  <c r="AX145" i="5" s="1"/>
  <c r="AU146" i="5"/>
  <c r="AX146" i="5" s="1"/>
  <c r="AU147" i="5"/>
  <c r="AX147" i="5" s="1"/>
  <c r="AU148" i="5"/>
  <c r="AX148" i="5" s="1"/>
  <c r="AU149" i="5"/>
  <c r="AX149" i="5" s="1"/>
  <c r="AU150" i="5"/>
  <c r="AX150" i="5" s="1"/>
  <c r="AU92" i="5"/>
  <c r="AX92" i="5" s="1"/>
  <c r="AU42" i="5"/>
  <c r="AX42" i="5" s="1"/>
  <c r="F23" i="3"/>
  <c r="G23" i="3" s="1"/>
  <c r="F23" i="2"/>
  <c r="E16" i="3"/>
  <c r="E15" i="3"/>
  <c r="E14" i="3"/>
  <c r="E12" i="3"/>
  <c r="E11" i="3"/>
  <c r="E10" i="3"/>
  <c r="E9" i="3"/>
  <c r="E8" i="3"/>
  <c r="E7" i="3"/>
  <c r="E16" i="2"/>
  <c r="E15" i="2"/>
  <c r="E14" i="2"/>
  <c r="E12" i="2"/>
  <c r="E11" i="2"/>
  <c r="E10" i="2"/>
  <c r="E9" i="2"/>
  <c r="E8" i="2"/>
  <c r="G22" i="5" l="1"/>
  <c r="F7" i="2"/>
  <c r="G7" i="2" s="1"/>
  <c r="G23" i="2"/>
  <c r="H14" i="5"/>
  <c r="H13" i="5"/>
  <c r="G15" i="5"/>
  <c r="I22" i="5"/>
  <c r="F15" i="5"/>
  <c r="F22" i="5"/>
  <c r="I13" i="5"/>
  <c r="H12" i="5"/>
  <c r="G13" i="5"/>
  <c r="I11" i="5"/>
  <c r="H19" i="5"/>
  <c r="G19" i="5"/>
  <c r="G18" i="5"/>
  <c r="I14" i="5"/>
  <c r="G14" i="5"/>
  <c r="H16" i="5"/>
  <c r="H11" i="5"/>
  <c r="G12" i="5"/>
  <c r="H20" i="5"/>
  <c r="F11" i="5"/>
  <c r="F20" i="5"/>
  <c r="G20" i="5"/>
  <c r="I15" i="5"/>
  <c r="F13" i="5"/>
  <c r="H18" i="5"/>
  <c r="I12" i="5"/>
  <c r="F12" i="5"/>
  <c r="I20" i="5"/>
  <c r="G16" i="5"/>
  <c r="G11" i="5"/>
  <c r="H15" i="5"/>
  <c r="F14" i="5"/>
  <c r="I18" i="5"/>
  <c r="F18" i="5"/>
  <c r="F16" i="5"/>
  <c r="F19" i="5"/>
  <c r="I16" i="5"/>
  <c r="I19" i="5"/>
  <c r="F11" i="1"/>
  <c r="G11" i="1" s="1"/>
  <c r="O11" i="5"/>
  <c r="O13" i="5"/>
  <c r="O14" i="5"/>
  <c r="O19" i="5"/>
  <c r="O15" i="5"/>
  <c r="O20" i="5"/>
  <c r="O18" i="5"/>
  <c r="O12" i="5"/>
  <c r="O16" i="5"/>
  <c r="F20" i="2"/>
  <c r="H20" i="2" s="1"/>
  <c r="F20" i="3"/>
  <c r="H20" i="3" s="1"/>
  <c r="F20" i="1"/>
  <c r="H20" i="1" s="1"/>
  <c r="F9" i="3"/>
  <c r="G9" i="3" s="1"/>
  <c r="G18" i="2"/>
  <c r="G18" i="3"/>
  <c r="G18" i="1"/>
  <c r="F12" i="2"/>
  <c r="G12" i="2" s="1"/>
  <c r="F8" i="2"/>
  <c r="G8" i="2" s="1"/>
  <c r="F14" i="1"/>
  <c r="G14" i="1" s="1"/>
  <c r="F10" i="2"/>
  <c r="G10" i="2" s="1"/>
  <c r="F16" i="2"/>
  <c r="G16" i="2" s="1"/>
  <c r="F12" i="3"/>
  <c r="G12" i="3" s="1"/>
  <c r="F11" i="3"/>
  <c r="G11" i="3" s="1"/>
  <c r="F16" i="1"/>
  <c r="G16" i="1" s="1"/>
  <c r="F10" i="1"/>
  <c r="F8" i="1"/>
  <c r="G8" i="1" s="1"/>
  <c r="F9" i="2"/>
  <c r="G9" i="2" s="1"/>
  <c r="F15" i="3"/>
  <c r="G15" i="3" s="1"/>
  <c r="F14" i="3"/>
  <c r="G14" i="3" s="1"/>
  <c r="F73" i="1"/>
  <c r="F11" i="2"/>
  <c r="G11" i="2" s="1"/>
  <c r="F7" i="3"/>
  <c r="G7" i="3" s="1"/>
  <c r="F69" i="3"/>
  <c r="F10" i="3"/>
  <c r="G10" i="3" s="1"/>
  <c r="F12" i="1"/>
  <c r="G12" i="1" s="1"/>
  <c r="F7" i="1"/>
  <c r="F15" i="1"/>
  <c r="G15" i="1" s="1"/>
  <c r="F9" i="1"/>
  <c r="F16" i="3"/>
  <c r="G16" i="3" s="1"/>
  <c r="F8" i="3"/>
  <c r="G8" i="3" s="1"/>
  <c r="F14" i="2"/>
  <c r="G14" i="2" s="1"/>
  <c r="F15" i="2"/>
  <c r="G15" i="2" s="1"/>
  <c r="F71" i="2"/>
  <c r="O8" i="5" l="1"/>
  <c r="G7" i="1"/>
  <c r="P11" i="5"/>
  <c r="Q11" i="5" s="1"/>
  <c r="N8" i="5"/>
  <c r="G20" i="3"/>
  <c r="G20" i="2"/>
  <c r="G20" i="1"/>
  <c r="G10" i="1"/>
  <c r="P14" i="5"/>
  <c r="Q14" i="5" s="1"/>
  <c r="P13" i="5"/>
  <c r="Q13" i="5" s="1"/>
  <c r="P22" i="5"/>
  <c r="Q22" i="5" s="1"/>
  <c r="P16" i="5"/>
  <c r="Q16" i="5" s="1"/>
  <c r="P18" i="5"/>
  <c r="Q18" i="5" s="1"/>
  <c r="P15" i="5"/>
  <c r="Q15" i="5" s="1"/>
  <c r="G9" i="1"/>
  <c r="P20" i="5"/>
  <c r="Q20" i="5" s="1"/>
  <c r="P12" i="5"/>
  <c r="Q12" i="5" s="1"/>
  <c r="P19" i="5"/>
  <c r="Q19" i="5" s="1"/>
  <c r="B4" i="1" l="1"/>
  <c r="B4" i="2"/>
  <c r="B4" i="3"/>
  <c r="E4" i="1"/>
  <c r="E4" i="3"/>
  <c r="E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AS58" authorId="0" shapeId="0" xr:uid="{30817743-A7D0-492B-8B85-965B3370DDB8}">
      <text>
        <r>
          <rPr>
            <b/>
            <sz val="9"/>
            <color indexed="81"/>
            <rFont val="Tahoma"/>
            <family val="2"/>
          </rPr>
          <t>Neil Ogden:</t>
        </r>
        <r>
          <rPr>
            <sz val="9"/>
            <color indexed="81"/>
            <rFont val="Tahoma"/>
            <family val="2"/>
          </rPr>
          <t xml:space="preserve">
Note actual question is 1 mark AO1 &amp; 1 mark AO3.</t>
        </r>
      </text>
    </comment>
    <comment ref="AS62" authorId="0" shapeId="0" xr:uid="{9983056B-DF3D-4FD9-99CD-36CC9D55FD02}">
      <text>
        <r>
          <rPr>
            <b/>
            <sz val="9"/>
            <color indexed="81"/>
            <rFont val="Tahoma"/>
            <family val="2"/>
          </rPr>
          <t>Neil Ogden:</t>
        </r>
        <r>
          <rPr>
            <sz val="9"/>
            <color indexed="81"/>
            <rFont val="Tahoma"/>
            <family val="2"/>
          </rPr>
          <t xml:space="preserve">
Note actual question is 1 mark AO1 &amp; 1 mark AO2.</t>
        </r>
      </text>
    </comment>
    <comment ref="AS63" authorId="0" shapeId="0" xr:uid="{0744F5D0-6B29-4866-8AF0-15680BF2E5FA}">
      <text>
        <r>
          <rPr>
            <b/>
            <sz val="9"/>
            <color indexed="81"/>
            <rFont val="Tahoma"/>
            <family val="2"/>
          </rPr>
          <t>Neil Ogden:</t>
        </r>
        <r>
          <rPr>
            <sz val="9"/>
            <color indexed="81"/>
            <rFont val="Tahoma"/>
            <family val="2"/>
          </rPr>
          <t xml:space="preserve">
Note actual question is 1 mark AO1 &amp; 1 mark AO3.</t>
        </r>
      </text>
    </comment>
    <comment ref="AS64" authorId="0" shapeId="0" xr:uid="{38BDA247-15D6-478D-A18E-29DEF73D664A}">
      <text>
        <r>
          <rPr>
            <b/>
            <sz val="9"/>
            <color indexed="81"/>
            <rFont val="Tahoma"/>
            <family val="2"/>
          </rPr>
          <t>Neil Ogden:</t>
        </r>
        <r>
          <rPr>
            <sz val="9"/>
            <color indexed="81"/>
            <rFont val="Tahoma"/>
            <family val="2"/>
          </rPr>
          <t xml:space="preserve">
Note actual question is 2 marks AO1 &amp; 1 mark AO2.</t>
        </r>
      </text>
    </comment>
    <comment ref="AR70" authorId="0" shapeId="0" xr:uid="{16F791AA-DEF3-4722-B895-E12A3A7837B9}">
      <text>
        <r>
          <rPr>
            <b/>
            <sz val="9"/>
            <color indexed="81"/>
            <rFont val="Tahoma"/>
            <family val="2"/>
          </rPr>
          <t>Neil Ogden:</t>
        </r>
        <r>
          <rPr>
            <sz val="9"/>
            <color indexed="81"/>
            <rFont val="Tahoma"/>
            <family val="2"/>
          </rPr>
          <t xml:space="preserve">
Note actual question is 3 marks Number &amp; 3 marks RPR.</t>
        </r>
      </text>
    </comment>
    <comment ref="AS70" authorId="0" shapeId="0" xr:uid="{BF512D7E-9D29-4DC4-840B-B052619ACCBE}">
      <text>
        <r>
          <rPr>
            <b/>
            <sz val="9"/>
            <color indexed="81"/>
            <rFont val="Tahoma"/>
            <family val="2"/>
          </rPr>
          <t>Neil Ogden:</t>
        </r>
        <r>
          <rPr>
            <sz val="9"/>
            <color indexed="81"/>
            <rFont val="Tahoma"/>
            <family val="2"/>
          </rPr>
          <t xml:space="preserve">
Note actual question is 3 marks AO1 &amp; 3 marks AO3.</t>
        </r>
      </text>
    </comment>
    <comment ref="AS74" authorId="0" shapeId="0" xr:uid="{DAFF98D2-4894-4510-BE26-56BF3E1A9871}">
      <text>
        <r>
          <rPr>
            <b/>
            <sz val="9"/>
            <color indexed="81"/>
            <rFont val="Tahoma"/>
            <family val="2"/>
          </rPr>
          <t>Neil Ogden:</t>
        </r>
        <r>
          <rPr>
            <sz val="9"/>
            <color indexed="81"/>
            <rFont val="Tahoma"/>
            <family val="2"/>
          </rPr>
          <t xml:space="preserve">
Note actual question is 1 mark AO1 &amp; 1 mark AO2.</t>
        </r>
      </text>
    </comment>
    <comment ref="AS77" authorId="0" shapeId="0" xr:uid="{EFA965B3-E631-41D7-924A-D2FE03DDF2AB}">
      <text>
        <r>
          <rPr>
            <b/>
            <sz val="9"/>
            <color indexed="81"/>
            <rFont val="Tahoma"/>
            <family val="2"/>
          </rPr>
          <t>Neil Ogden:</t>
        </r>
        <r>
          <rPr>
            <sz val="9"/>
            <color indexed="81"/>
            <rFont val="Tahoma"/>
            <family val="2"/>
          </rPr>
          <t xml:space="preserve">
Note actual question is 1 mark AO1 &amp; 1 mark AO2.</t>
        </r>
      </text>
    </comment>
    <comment ref="AS78" authorId="0" shapeId="0" xr:uid="{7957B64C-6D5B-4D4E-8E0E-00F8E936B216}">
      <text>
        <r>
          <rPr>
            <b/>
            <sz val="9"/>
            <color indexed="81"/>
            <rFont val="Tahoma"/>
            <family val="2"/>
          </rPr>
          <t>Neil Ogden:</t>
        </r>
        <r>
          <rPr>
            <sz val="9"/>
            <color indexed="81"/>
            <rFont val="Tahoma"/>
            <family val="2"/>
          </rPr>
          <t xml:space="preserve">
Note actual question is 1 mark AO1, 1 mark AO2 &amp; 2 marks AO3.</t>
        </r>
      </text>
    </comment>
    <comment ref="AS79" authorId="0" shapeId="0" xr:uid="{076C656A-1422-4C2B-A462-FF098E20999F}">
      <text>
        <r>
          <rPr>
            <b/>
            <sz val="9"/>
            <color indexed="81"/>
            <rFont val="Tahoma"/>
            <family val="2"/>
          </rPr>
          <t>Neil Ogden:</t>
        </r>
        <r>
          <rPr>
            <sz val="9"/>
            <color indexed="81"/>
            <rFont val="Tahoma"/>
            <family val="2"/>
          </rPr>
          <t xml:space="preserve">
Note actual question is 1 mark AO1 &amp; 3 marks AO3.</t>
        </r>
      </text>
    </comment>
    <comment ref="AR80" authorId="0" shapeId="0" xr:uid="{56BA56AA-E5CE-4814-831C-E89363F1A42F}">
      <text>
        <r>
          <rPr>
            <b/>
            <sz val="9"/>
            <color indexed="81"/>
            <rFont val="Tahoma"/>
            <family val="2"/>
          </rPr>
          <t>Neil Ogden:</t>
        </r>
        <r>
          <rPr>
            <sz val="9"/>
            <color indexed="81"/>
            <rFont val="Tahoma"/>
            <family val="2"/>
          </rPr>
          <t xml:space="preserve">
Note actual question is 2 marks Number &amp; 2 marks RPR.</t>
        </r>
      </text>
    </comment>
    <comment ref="AS80" authorId="0" shapeId="0" xr:uid="{D3BC957C-9891-472C-A2B2-30B1CA53C68E}">
      <text>
        <r>
          <rPr>
            <b/>
            <sz val="9"/>
            <color indexed="81"/>
            <rFont val="Tahoma"/>
            <family val="2"/>
          </rPr>
          <t>Neil Ogden:</t>
        </r>
        <r>
          <rPr>
            <sz val="9"/>
            <color indexed="81"/>
            <rFont val="Tahoma"/>
            <family val="2"/>
          </rPr>
          <t xml:space="preserve">
Note actual question is 2 marks AO1 &amp; 2 marks AO3.</t>
        </r>
      </text>
    </comment>
    <comment ref="AS81" authorId="0" shapeId="0" xr:uid="{9770BFBB-AB74-416A-909A-DF0310B5AB7F}">
      <text>
        <r>
          <rPr>
            <b/>
            <sz val="9"/>
            <color indexed="81"/>
            <rFont val="Tahoma"/>
            <family val="2"/>
          </rPr>
          <t>Neil Ogden:</t>
        </r>
        <r>
          <rPr>
            <sz val="9"/>
            <color indexed="81"/>
            <rFont val="Tahoma"/>
            <family val="2"/>
          </rPr>
          <t xml:space="preserve">
Note actual question is 2 marks AO1 &amp; 2 marks AO3.</t>
        </r>
      </text>
    </comment>
    <comment ref="AS86" authorId="0" shapeId="0" xr:uid="{D6AF6FEE-A1C7-4231-8235-03FC645FC9C4}">
      <text>
        <r>
          <rPr>
            <b/>
            <sz val="9"/>
            <color indexed="81"/>
            <rFont val="Tahoma"/>
            <family val="2"/>
          </rPr>
          <t>Neil Ogden:</t>
        </r>
        <r>
          <rPr>
            <sz val="9"/>
            <color indexed="81"/>
            <rFont val="Tahoma"/>
            <family val="2"/>
          </rPr>
          <t xml:space="preserve">
Note actual question is 1 mark AO1 &amp; 1 mark AO2.</t>
        </r>
      </text>
    </comment>
    <comment ref="AS87" authorId="0" shapeId="0" xr:uid="{F39121C2-5A5F-4A13-B6FC-0A8741787A86}">
      <text>
        <r>
          <rPr>
            <b/>
            <sz val="9"/>
            <color indexed="81"/>
            <rFont val="Tahoma"/>
            <family val="2"/>
          </rPr>
          <t>Neil Ogden:</t>
        </r>
        <r>
          <rPr>
            <sz val="9"/>
            <color indexed="81"/>
            <rFont val="Tahoma"/>
            <family val="2"/>
          </rPr>
          <t xml:space="preserve">
Note actual question is 1 mark AO1 &amp; 1 mark AO2.</t>
        </r>
      </text>
    </comment>
    <comment ref="AR89" authorId="0" shapeId="0" xr:uid="{B75F95E6-B255-4C44-9B28-597F2B6E2038}">
      <text>
        <r>
          <rPr>
            <b/>
            <sz val="9"/>
            <color indexed="81"/>
            <rFont val="Tahoma"/>
            <family val="2"/>
          </rPr>
          <t>Neil Ogden:</t>
        </r>
        <r>
          <rPr>
            <sz val="9"/>
            <color indexed="81"/>
            <rFont val="Tahoma"/>
            <family val="2"/>
          </rPr>
          <t xml:space="preserve">
Note actual question is 2 marks Number, 2 marks RPR &amp; 2 marks Probability.</t>
        </r>
      </text>
    </comment>
    <comment ref="AS89" authorId="0" shapeId="0" xr:uid="{C36A7AD6-CBFC-4B30-8D90-AF357FCA8A1B}">
      <text>
        <r>
          <rPr>
            <b/>
            <sz val="9"/>
            <color indexed="81"/>
            <rFont val="Tahoma"/>
            <family val="2"/>
          </rPr>
          <t>Neil Ogden:</t>
        </r>
        <r>
          <rPr>
            <sz val="9"/>
            <color indexed="81"/>
            <rFont val="Tahoma"/>
            <family val="2"/>
          </rPr>
          <t xml:space="preserve">
Note actual question is 1 mark AO1 &amp; 5 marks AO3.</t>
        </r>
      </text>
    </comment>
    <comment ref="AR90" authorId="0" shapeId="0" xr:uid="{E480A776-A8DE-4F99-8E18-2F93037D4713}">
      <text>
        <r>
          <rPr>
            <b/>
            <sz val="9"/>
            <color indexed="81"/>
            <rFont val="Tahoma"/>
            <family val="2"/>
          </rPr>
          <t>Neil Ogden:</t>
        </r>
        <r>
          <rPr>
            <sz val="9"/>
            <color indexed="81"/>
            <rFont val="Tahoma"/>
            <family val="2"/>
          </rPr>
          <t xml:space="preserve">
Note actual question is 1 mark Number, 2 marks RPR &amp; 3 marks Geometry and measures.</t>
        </r>
      </text>
    </comment>
    <comment ref="AS90" authorId="0" shapeId="0" xr:uid="{9DA2973E-7C88-4236-BBD0-838D4F9CFA71}">
      <text>
        <r>
          <rPr>
            <b/>
            <sz val="9"/>
            <color indexed="81"/>
            <rFont val="Tahoma"/>
            <family val="2"/>
          </rPr>
          <t>Neil Ogden:</t>
        </r>
        <r>
          <rPr>
            <sz val="9"/>
            <color indexed="81"/>
            <rFont val="Tahoma"/>
            <family val="2"/>
          </rPr>
          <t xml:space="preserve">
Note actual question is 2 marks AO1 &amp; 4 marks AO3.</t>
        </r>
      </text>
    </comment>
    <comment ref="AR97" authorId="0" shapeId="0" xr:uid="{1655959A-834A-417D-A51D-BFBCD6D41474}">
      <text>
        <r>
          <rPr>
            <b/>
            <sz val="9"/>
            <color indexed="81"/>
            <rFont val="Tahoma"/>
            <family val="2"/>
          </rPr>
          <t>Neil Ogden:</t>
        </r>
        <r>
          <rPr>
            <sz val="9"/>
            <color indexed="81"/>
            <rFont val="Tahoma"/>
            <family val="2"/>
          </rPr>
          <t xml:space="preserve">
Note actual question is 1 mark Number &amp; 1 mark RPR.</t>
        </r>
      </text>
    </comment>
    <comment ref="AS109" authorId="0" shapeId="0" xr:uid="{BB1C382F-96E5-4F5E-A549-6C8D252FED3F}">
      <text>
        <r>
          <rPr>
            <b/>
            <sz val="9"/>
            <color indexed="81"/>
            <rFont val="Tahoma"/>
            <family val="2"/>
          </rPr>
          <t>Neil Ogden:</t>
        </r>
        <r>
          <rPr>
            <sz val="9"/>
            <color indexed="81"/>
            <rFont val="Tahoma"/>
            <family val="2"/>
          </rPr>
          <t xml:space="preserve">
Note actual question is 2 marks AO1, 1 mark AO2 &amp; 1 mark AO3.</t>
        </r>
      </text>
    </comment>
    <comment ref="AS114" authorId="0" shapeId="0" xr:uid="{88DA067B-D5DD-4561-B217-579C9F69797E}">
      <text>
        <r>
          <rPr>
            <b/>
            <sz val="9"/>
            <color indexed="81"/>
            <rFont val="Tahoma"/>
            <family val="2"/>
          </rPr>
          <t>Neil Ogden:</t>
        </r>
        <r>
          <rPr>
            <sz val="9"/>
            <color indexed="81"/>
            <rFont val="Tahoma"/>
            <family val="2"/>
          </rPr>
          <t xml:space="preserve">
Note actual question is 2 marks AO1 &amp; 1 mark AO2.</t>
        </r>
      </text>
    </comment>
    <comment ref="AR122" authorId="0" shapeId="0" xr:uid="{D305BFD4-265F-417D-9F1C-FAB1CD911C0D}">
      <text>
        <r>
          <rPr>
            <b/>
            <sz val="9"/>
            <color indexed="81"/>
            <rFont val="Tahoma"/>
            <family val="2"/>
          </rPr>
          <t>Neil Ogden:</t>
        </r>
        <r>
          <rPr>
            <sz val="9"/>
            <color indexed="81"/>
            <rFont val="Tahoma"/>
            <family val="2"/>
          </rPr>
          <t xml:space="preserve">
Note actual question is 3 marks RPR &amp; 2 marks Probability.</t>
        </r>
      </text>
    </comment>
    <comment ref="AS122" authorId="0" shapeId="0" xr:uid="{4BF0B678-4D3A-4BDD-8CC9-C8C568D553CF}">
      <text>
        <r>
          <rPr>
            <b/>
            <sz val="9"/>
            <color indexed="81"/>
            <rFont val="Tahoma"/>
            <family val="2"/>
          </rPr>
          <t>Neil Ogden:</t>
        </r>
        <r>
          <rPr>
            <sz val="9"/>
            <color indexed="81"/>
            <rFont val="Tahoma"/>
            <family val="2"/>
          </rPr>
          <t xml:space="preserve">
Note actual question is 1 mark AO1, 1 mark AO2 &amp; 3 marks AO3.</t>
        </r>
      </text>
    </comment>
    <comment ref="AR129" authorId="0" shapeId="0" xr:uid="{51479614-4AA1-4BAB-8701-9B8C519D6162}">
      <text>
        <r>
          <rPr>
            <b/>
            <sz val="9"/>
            <color indexed="81"/>
            <rFont val="Tahoma"/>
            <family val="2"/>
          </rPr>
          <t>Neil Ogden:</t>
        </r>
        <r>
          <rPr>
            <sz val="9"/>
            <color indexed="81"/>
            <rFont val="Tahoma"/>
            <family val="2"/>
          </rPr>
          <t xml:space="preserve">
Note actual question is 4 marks Algebra &amp; 2 marks Geometry and measures.</t>
        </r>
      </text>
    </comment>
    <comment ref="AS129" authorId="0" shapeId="0" xr:uid="{2D945A98-70F1-436F-A1CD-7C2CE7CBFE04}">
      <text>
        <r>
          <rPr>
            <b/>
            <sz val="9"/>
            <color indexed="81"/>
            <rFont val="Tahoma"/>
            <family val="2"/>
          </rPr>
          <t>Neil Ogden:</t>
        </r>
        <r>
          <rPr>
            <sz val="9"/>
            <color indexed="81"/>
            <rFont val="Tahoma"/>
            <family val="2"/>
          </rPr>
          <t xml:space="preserve">
Note actual question is 1 mark AO1, 2 marks AO2 &amp; 3 marks AO3.</t>
        </r>
      </text>
    </comment>
    <comment ref="AS133" authorId="0" shapeId="0" xr:uid="{5293BECF-BA2D-4679-AD4C-6DE16387C098}">
      <text>
        <r>
          <rPr>
            <b/>
            <sz val="9"/>
            <color indexed="81"/>
            <rFont val="Tahoma"/>
            <family val="2"/>
          </rPr>
          <t>Neil Ogden:</t>
        </r>
        <r>
          <rPr>
            <sz val="9"/>
            <color indexed="81"/>
            <rFont val="Tahoma"/>
            <family val="2"/>
          </rPr>
          <t xml:space="preserve">
Note actual question is 1 mark AO1 &amp; 5 marks AO3.</t>
        </r>
      </text>
    </comment>
    <comment ref="AR134" authorId="0" shapeId="0" xr:uid="{EAD53E25-6416-4AC2-9C53-4E6A880BFF0B}">
      <text>
        <r>
          <rPr>
            <b/>
            <sz val="9"/>
            <color indexed="81"/>
            <rFont val="Tahoma"/>
            <family val="2"/>
          </rPr>
          <t>Neil Ogden:</t>
        </r>
        <r>
          <rPr>
            <sz val="9"/>
            <color indexed="81"/>
            <rFont val="Tahoma"/>
            <family val="2"/>
          </rPr>
          <t xml:space="preserve">
Note actual question is 4 marks Number &amp; 1 mark RPR.</t>
        </r>
      </text>
    </comment>
    <comment ref="AS134" authorId="0" shapeId="0" xr:uid="{582FC3E1-0EE4-41C5-AFDC-D39F0895DE99}">
      <text>
        <r>
          <rPr>
            <b/>
            <sz val="9"/>
            <color indexed="81"/>
            <rFont val="Tahoma"/>
            <family val="2"/>
          </rPr>
          <t>Neil Ogden:</t>
        </r>
        <r>
          <rPr>
            <sz val="9"/>
            <color indexed="81"/>
            <rFont val="Tahoma"/>
            <family val="2"/>
          </rPr>
          <t xml:space="preserve">
Note actual question is 2 marks AO1 &amp; 3 marks AO3.</t>
        </r>
      </text>
    </comment>
    <comment ref="AS135" authorId="0" shapeId="0" xr:uid="{5B5E39A2-379F-44CC-B396-8DBB9B158CFF}">
      <text>
        <r>
          <rPr>
            <b/>
            <sz val="9"/>
            <color indexed="81"/>
            <rFont val="Tahoma"/>
            <family val="2"/>
          </rPr>
          <t>Neil Ogden:</t>
        </r>
        <r>
          <rPr>
            <sz val="9"/>
            <color indexed="81"/>
            <rFont val="Tahoma"/>
            <family val="2"/>
          </rPr>
          <t xml:space="preserve">
Note actual question is 2 marks AO2 &amp; 3 marks AO3.</t>
        </r>
      </text>
    </comment>
    <comment ref="AR138" authorId="0" shapeId="0" xr:uid="{6A1D1BD8-4C00-480D-8FAB-FF82E1A68ED0}">
      <text>
        <r>
          <rPr>
            <b/>
            <sz val="9"/>
            <color indexed="81"/>
            <rFont val="Tahoma"/>
            <family val="2"/>
          </rPr>
          <t>Neil Ogden:</t>
        </r>
        <r>
          <rPr>
            <sz val="9"/>
            <color indexed="81"/>
            <rFont val="Tahoma"/>
            <family val="2"/>
          </rPr>
          <t xml:space="preserve">
Note actual question is 1 mark Number, 1 mark Algebra &amp; 2 marks Geometry and measures.</t>
        </r>
      </text>
    </comment>
    <comment ref="AS138" authorId="0" shapeId="0" xr:uid="{5E954098-97DD-4BE3-8FAA-F594A12EE7F4}">
      <text>
        <r>
          <rPr>
            <b/>
            <sz val="9"/>
            <color indexed="81"/>
            <rFont val="Tahoma"/>
            <family val="2"/>
          </rPr>
          <t>Neil Ogden:</t>
        </r>
        <r>
          <rPr>
            <sz val="9"/>
            <color indexed="81"/>
            <rFont val="Tahoma"/>
            <family val="2"/>
          </rPr>
          <t xml:space="preserve">
Note actual question is 1 mark AO1 &amp; 3 marks AO3.</t>
        </r>
      </text>
    </comment>
    <comment ref="AS152" authorId="0" shapeId="0" xr:uid="{F2885CE2-331F-465C-871E-BCB7987BD1FB}">
      <text>
        <r>
          <rPr>
            <b/>
            <sz val="9"/>
            <color indexed="81"/>
            <rFont val="Tahoma"/>
            <family val="2"/>
          </rPr>
          <t>Neil Ogden:</t>
        </r>
        <r>
          <rPr>
            <sz val="9"/>
            <color indexed="81"/>
            <rFont val="Tahoma"/>
            <family val="2"/>
          </rPr>
          <t xml:space="preserve">
Note actual question is 1 mark AO1 &amp; 1 mark AO3.</t>
        </r>
      </text>
    </comment>
    <comment ref="AS153" authorId="0" shapeId="0" xr:uid="{F07EB029-4BAD-47AB-92BA-1FBBB7C1BB5E}">
      <text>
        <r>
          <rPr>
            <b/>
            <sz val="9"/>
            <color indexed="81"/>
            <rFont val="Tahoma"/>
            <family val="2"/>
          </rPr>
          <t>Neil Ogden:</t>
        </r>
        <r>
          <rPr>
            <sz val="9"/>
            <color indexed="81"/>
            <rFont val="Tahoma"/>
            <family val="2"/>
          </rPr>
          <t xml:space="preserve">
Note actual question is 1 mark AO1 &amp; 1 mark AO3.</t>
        </r>
      </text>
    </comment>
    <comment ref="AR154" authorId="0" shapeId="0" xr:uid="{05A0F38E-1D5D-4065-A932-9B7B35E1A052}">
      <text>
        <r>
          <rPr>
            <b/>
            <sz val="9"/>
            <color indexed="81"/>
            <rFont val="Tahoma"/>
            <family val="2"/>
          </rPr>
          <t>Neil Ogden:</t>
        </r>
        <r>
          <rPr>
            <sz val="9"/>
            <color indexed="81"/>
            <rFont val="Tahoma"/>
            <family val="2"/>
          </rPr>
          <t xml:space="preserve">
Note actual question is 1 mark Algebra &amp; 2 marks Geometry and measures.</t>
        </r>
      </text>
    </comment>
    <comment ref="AS154" authorId="0" shapeId="0" xr:uid="{90BF8112-E3EE-4E7C-98C2-612227CC5AE2}">
      <text>
        <r>
          <rPr>
            <b/>
            <sz val="9"/>
            <color indexed="81"/>
            <rFont val="Tahoma"/>
            <family val="2"/>
          </rPr>
          <t>Neil Ogden:</t>
        </r>
        <r>
          <rPr>
            <sz val="9"/>
            <color indexed="81"/>
            <rFont val="Tahoma"/>
            <family val="2"/>
          </rPr>
          <t xml:space="preserve">
Note actual question is 1 mark AO2 &amp; 2 marks AO3.</t>
        </r>
      </text>
    </comment>
    <comment ref="AR155" authorId="0" shapeId="0" xr:uid="{3E39414F-C2AB-4CC4-B010-8596A9B53548}">
      <text>
        <r>
          <rPr>
            <b/>
            <sz val="9"/>
            <color indexed="81"/>
            <rFont val="Tahoma"/>
            <family val="2"/>
          </rPr>
          <t>Neil Ogden:</t>
        </r>
        <r>
          <rPr>
            <sz val="9"/>
            <color indexed="81"/>
            <rFont val="Tahoma"/>
            <family val="2"/>
          </rPr>
          <t xml:space="preserve">
Note actual question is 1 mark Number &amp; 3 marks RPR.</t>
        </r>
      </text>
    </comment>
    <comment ref="AS155" authorId="0" shapeId="0" xr:uid="{3D79E39C-3189-4FBF-A7D9-4B230CC4323C}">
      <text>
        <r>
          <rPr>
            <b/>
            <sz val="9"/>
            <color indexed="81"/>
            <rFont val="Tahoma"/>
            <family val="2"/>
          </rPr>
          <t>Neil Ogden:</t>
        </r>
        <r>
          <rPr>
            <sz val="9"/>
            <color indexed="81"/>
            <rFont val="Tahoma"/>
            <family val="2"/>
          </rPr>
          <t xml:space="preserve">
Note actual question is 2 marks AO1 &amp; 2 marks AO3.</t>
        </r>
      </text>
    </comment>
    <comment ref="AR157" authorId="0" shapeId="0" xr:uid="{B0941488-0848-497C-88FA-C02D91167D9F}">
      <text>
        <r>
          <rPr>
            <b/>
            <sz val="9"/>
            <color indexed="81"/>
            <rFont val="Tahoma"/>
            <family val="2"/>
          </rPr>
          <t>Neil Ogden:</t>
        </r>
        <r>
          <rPr>
            <sz val="9"/>
            <color indexed="81"/>
            <rFont val="Tahoma"/>
            <family val="2"/>
          </rPr>
          <t xml:space="preserve">
Note actual question is 2 marks Number &amp; 1 mark Probability.</t>
        </r>
      </text>
    </comment>
    <comment ref="AS157" authorId="0" shapeId="0" xr:uid="{706141D8-70C9-4A74-AE43-A5958297F243}">
      <text>
        <r>
          <rPr>
            <b/>
            <sz val="9"/>
            <color indexed="81"/>
            <rFont val="Tahoma"/>
            <family val="2"/>
          </rPr>
          <t>Neil Ogden:</t>
        </r>
        <r>
          <rPr>
            <sz val="9"/>
            <color indexed="81"/>
            <rFont val="Tahoma"/>
            <family val="2"/>
          </rPr>
          <t xml:space="preserve">
Note actual question is 1 mark AO1, 1 mark AO2 &amp; 1 mark AO3.</t>
        </r>
      </text>
    </comment>
    <comment ref="AS158" authorId="0" shapeId="0" xr:uid="{E2D6BA5A-ED78-485D-B64E-9ABBF7A62D4E}">
      <text>
        <r>
          <rPr>
            <b/>
            <sz val="9"/>
            <color indexed="81"/>
            <rFont val="Tahoma"/>
            <family val="2"/>
          </rPr>
          <t>Neil Ogden:</t>
        </r>
        <r>
          <rPr>
            <sz val="9"/>
            <color indexed="81"/>
            <rFont val="Tahoma"/>
            <family val="2"/>
          </rPr>
          <t xml:space="preserve">
Note actual question is 2 marks AO1, 1 mark AO2 &amp; 2 marks AO3.</t>
        </r>
      </text>
    </comment>
    <comment ref="AS159" authorId="0" shapeId="0" xr:uid="{4E4AA38F-43AB-46A5-94D1-23BFBE745B3A}">
      <text>
        <r>
          <rPr>
            <b/>
            <sz val="9"/>
            <color indexed="81"/>
            <rFont val="Tahoma"/>
            <family val="2"/>
          </rPr>
          <t>Neil Ogden:</t>
        </r>
        <r>
          <rPr>
            <sz val="9"/>
            <color indexed="81"/>
            <rFont val="Tahoma"/>
            <family val="2"/>
          </rPr>
          <t xml:space="preserve">
Note actual question is 2 marks AO1 &amp; 3 marks AO3.</t>
        </r>
      </text>
    </comment>
    <comment ref="AS162" authorId="0" shapeId="0" xr:uid="{6A5D0670-114F-49A8-BD37-2CD30D2A8F84}">
      <text>
        <r>
          <rPr>
            <b/>
            <sz val="9"/>
            <color indexed="81"/>
            <rFont val="Tahoma"/>
            <family val="2"/>
          </rPr>
          <t>Neil Ogden:</t>
        </r>
        <r>
          <rPr>
            <sz val="9"/>
            <color indexed="81"/>
            <rFont val="Tahoma"/>
            <family val="2"/>
          </rPr>
          <t xml:space="preserve">
Note actual question is 1 mark AO2 &amp; 1 mark AO3.</t>
        </r>
      </text>
    </comment>
    <comment ref="AS165" authorId="0" shapeId="0" xr:uid="{AA9ACDB7-6C5C-4449-B0CD-3606D6864DFE}">
      <text>
        <r>
          <rPr>
            <b/>
            <sz val="9"/>
            <color indexed="81"/>
            <rFont val="Tahoma"/>
            <family val="2"/>
          </rPr>
          <t>Neil Ogden:</t>
        </r>
        <r>
          <rPr>
            <sz val="9"/>
            <color indexed="81"/>
            <rFont val="Tahoma"/>
            <family val="2"/>
          </rPr>
          <t xml:space="preserve">
Note actual question is 2 marks AO1 &amp; 1 mark AO3.</t>
        </r>
      </text>
    </comment>
    <comment ref="AR171" authorId="0" shapeId="0" xr:uid="{B699A1B0-1323-40CA-A2E3-2B87196984EC}">
      <text>
        <r>
          <rPr>
            <b/>
            <sz val="9"/>
            <color indexed="81"/>
            <rFont val="Tahoma"/>
            <family val="2"/>
          </rPr>
          <t>Neil Ogden:</t>
        </r>
        <r>
          <rPr>
            <sz val="9"/>
            <color indexed="81"/>
            <rFont val="Tahoma"/>
            <family val="2"/>
          </rPr>
          <t xml:space="preserve">
Note actual question is 3 marks Algebra &amp; 1 mark RPR.</t>
        </r>
      </text>
    </comment>
    <comment ref="AS171" authorId="0" shapeId="0" xr:uid="{3894FFE3-6701-4DED-BE8B-3E52FBFD3D30}">
      <text>
        <r>
          <rPr>
            <b/>
            <sz val="9"/>
            <color indexed="81"/>
            <rFont val="Tahoma"/>
            <family val="2"/>
          </rPr>
          <t>Neil Ogden:</t>
        </r>
        <r>
          <rPr>
            <sz val="9"/>
            <color indexed="81"/>
            <rFont val="Tahoma"/>
            <family val="2"/>
          </rPr>
          <t xml:space="preserve">
Note actual question is 1 mark AO1 &amp; 3 marks AO3.</t>
        </r>
      </text>
    </comment>
    <comment ref="AS172" authorId="0" shapeId="0" xr:uid="{B381A0DD-92AB-48C9-862C-0CCEFA36AF66}">
      <text>
        <r>
          <rPr>
            <b/>
            <sz val="9"/>
            <color indexed="81"/>
            <rFont val="Tahoma"/>
            <family val="2"/>
          </rPr>
          <t>Neil Ogden:</t>
        </r>
        <r>
          <rPr>
            <sz val="9"/>
            <color indexed="81"/>
            <rFont val="Tahoma"/>
            <family val="2"/>
          </rPr>
          <t xml:space="preserve">
Note actual question is 2 marks AO1 &amp; 2 marks AO2.</t>
        </r>
      </text>
    </comment>
    <comment ref="AR173" authorId="0" shapeId="0" xr:uid="{E0A94AC7-A467-4C88-AE90-D162C374825B}">
      <text>
        <r>
          <rPr>
            <b/>
            <sz val="9"/>
            <color indexed="81"/>
            <rFont val="Tahoma"/>
            <family val="2"/>
          </rPr>
          <t>Neil Ogden:</t>
        </r>
        <r>
          <rPr>
            <sz val="9"/>
            <color indexed="81"/>
            <rFont val="Tahoma"/>
            <family val="2"/>
          </rPr>
          <t xml:space="preserve">
Note actual question is 2 marks Algebra &amp; 3 marks Geometry and measures.</t>
        </r>
      </text>
    </comment>
    <comment ref="AS173" authorId="0" shapeId="0" xr:uid="{85C88D2D-BB36-4844-90B8-C4D507883EA3}">
      <text>
        <r>
          <rPr>
            <b/>
            <sz val="9"/>
            <color indexed="81"/>
            <rFont val="Tahoma"/>
            <family val="2"/>
          </rPr>
          <t>Neil Ogden:</t>
        </r>
        <r>
          <rPr>
            <sz val="9"/>
            <color indexed="81"/>
            <rFont val="Tahoma"/>
            <family val="2"/>
          </rPr>
          <t xml:space="preserve">
Note actual question is 2 marks AO1 &amp; 3 marks AO3.</t>
        </r>
      </text>
    </comment>
    <comment ref="AR177" authorId="0" shapeId="0" xr:uid="{F283F5DD-6382-4140-AE76-ABBD801C9A52}">
      <text>
        <r>
          <rPr>
            <b/>
            <sz val="9"/>
            <color indexed="81"/>
            <rFont val="Tahoma"/>
            <family val="2"/>
          </rPr>
          <t>Neil Ogden:</t>
        </r>
        <r>
          <rPr>
            <sz val="9"/>
            <color indexed="81"/>
            <rFont val="Tahoma"/>
            <family val="2"/>
          </rPr>
          <t xml:space="preserve">
Note actual question is 2 marks Number &amp; 4 marks RPR.</t>
        </r>
      </text>
    </comment>
    <comment ref="AS177" authorId="0" shapeId="0" xr:uid="{F2C9FB87-DC42-45AA-AA8E-06BAC76B1A17}">
      <text>
        <r>
          <rPr>
            <b/>
            <sz val="9"/>
            <color indexed="81"/>
            <rFont val="Tahoma"/>
            <family val="2"/>
          </rPr>
          <t>Neil Ogden:</t>
        </r>
        <r>
          <rPr>
            <sz val="9"/>
            <color indexed="81"/>
            <rFont val="Tahoma"/>
            <family val="2"/>
          </rPr>
          <t xml:space="preserve">
Note actual question is 3 marks AO1 &amp; 3 marks AO3.</t>
        </r>
      </text>
    </comment>
    <comment ref="AS179" authorId="0" shapeId="0" xr:uid="{38EDA5C8-8F88-4E6C-97D8-EC2863AEA8D2}">
      <text>
        <r>
          <rPr>
            <b/>
            <sz val="9"/>
            <color indexed="81"/>
            <rFont val="Tahoma"/>
            <family val="2"/>
          </rPr>
          <t>Neil Ogden:</t>
        </r>
        <r>
          <rPr>
            <sz val="9"/>
            <color indexed="81"/>
            <rFont val="Tahoma"/>
            <family val="2"/>
          </rPr>
          <t xml:space="preserve">
Note actual question is 1 mark AO1 &amp; 1 mark AO2.</t>
        </r>
      </text>
    </comment>
    <comment ref="AS183" authorId="0" shapeId="0" xr:uid="{FDCC2F51-4239-4971-96FC-7E5231697E79}">
      <text>
        <r>
          <rPr>
            <b/>
            <sz val="9"/>
            <color indexed="81"/>
            <rFont val="Tahoma"/>
            <family val="2"/>
          </rPr>
          <t>Neil Ogden:</t>
        </r>
        <r>
          <rPr>
            <sz val="9"/>
            <color indexed="81"/>
            <rFont val="Tahoma"/>
            <family val="2"/>
          </rPr>
          <t xml:space="preserve">
Note actual question is 1 mark AO1 &amp; 1 mark AO2.</t>
        </r>
      </text>
    </comment>
    <comment ref="AS184" authorId="0" shapeId="0" xr:uid="{9414D57A-B782-4706-9C90-7BAB9AA52201}">
      <text>
        <r>
          <rPr>
            <b/>
            <sz val="9"/>
            <color indexed="81"/>
            <rFont val="Tahoma"/>
            <family val="2"/>
          </rPr>
          <t>Neil Ogden:</t>
        </r>
        <r>
          <rPr>
            <sz val="9"/>
            <color indexed="81"/>
            <rFont val="Tahoma"/>
            <family val="2"/>
          </rPr>
          <t xml:space="preserve">
Note actual question is 2 marks AO1 &amp; 1 mark AO2.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39" authorId="0" shapeId="0" xr:uid="{22894965-80E1-4867-B081-90501FEA8E0C}">
      <text>
        <r>
          <rPr>
            <b/>
            <sz val="9"/>
            <color indexed="81"/>
            <rFont val="Tahoma"/>
            <family val="2"/>
          </rPr>
          <t>Neil Ogden:</t>
        </r>
        <r>
          <rPr>
            <sz val="9"/>
            <color indexed="81"/>
            <rFont val="Tahoma"/>
            <family val="2"/>
          </rPr>
          <t xml:space="preserve">
Note actual question is 1 mark AO1 &amp; 1 mark AO3.</t>
        </r>
      </text>
    </comment>
    <comment ref="E43" authorId="0" shapeId="0" xr:uid="{29F3A158-E2ED-44EF-8C58-516382947688}">
      <text>
        <r>
          <rPr>
            <b/>
            <sz val="9"/>
            <color indexed="81"/>
            <rFont val="Tahoma"/>
            <family val="2"/>
          </rPr>
          <t>Neil Ogden:</t>
        </r>
        <r>
          <rPr>
            <sz val="9"/>
            <color indexed="81"/>
            <rFont val="Tahoma"/>
            <family val="2"/>
          </rPr>
          <t xml:space="preserve">
Note actual question is 1 mark AO1 &amp; 1 mark AO2.</t>
        </r>
      </text>
    </comment>
    <comment ref="E44" authorId="0" shapeId="0" xr:uid="{66550C74-2372-46DF-A8BA-B1DE79365055}">
      <text>
        <r>
          <rPr>
            <b/>
            <sz val="9"/>
            <color indexed="81"/>
            <rFont val="Tahoma"/>
            <family val="2"/>
          </rPr>
          <t>Neil Ogden:</t>
        </r>
        <r>
          <rPr>
            <sz val="9"/>
            <color indexed="81"/>
            <rFont val="Tahoma"/>
            <family val="2"/>
          </rPr>
          <t xml:space="preserve">
Note actual question is 1 mark AO1 &amp; 1 mark AO3.</t>
        </r>
      </text>
    </comment>
    <comment ref="E45" authorId="0" shapeId="0" xr:uid="{6E494D95-38E2-4561-B085-5108108410D0}">
      <text>
        <r>
          <rPr>
            <b/>
            <sz val="9"/>
            <color indexed="81"/>
            <rFont val="Tahoma"/>
            <family val="2"/>
          </rPr>
          <t>Neil Ogden:</t>
        </r>
        <r>
          <rPr>
            <sz val="9"/>
            <color indexed="81"/>
            <rFont val="Tahoma"/>
            <family val="2"/>
          </rPr>
          <t xml:space="preserve">
Note actual question is 2 marks AO1 &amp; 1 mark AO2.</t>
        </r>
      </text>
    </comment>
    <comment ref="D51" authorId="0" shapeId="0" xr:uid="{D71A7474-C76A-450B-9E9A-59AD5636F6A3}">
      <text>
        <r>
          <rPr>
            <b/>
            <sz val="9"/>
            <color indexed="81"/>
            <rFont val="Tahoma"/>
            <family val="2"/>
          </rPr>
          <t>Neil Ogden:</t>
        </r>
        <r>
          <rPr>
            <sz val="9"/>
            <color indexed="81"/>
            <rFont val="Tahoma"/>
            <family val="2"/>
          </rPr>
          <t xml:space="preserve">
Note actual question is 3 marks Number &amp; 3 marks RPR.</t>
        </r>
      </text>
    </comment>
    <comment ref="E51" authorId="0" shapeId="0" xr:uid="{2310111E-597A-4D39-B978-ED8A2AC7C717}">
      <text>
        <r>
          <rPr>
            <b/>
            <sz val="9"/>
            <color indexed="81"/>
            <rFont val="Tahoma"/>
            <family val="2"/>
          </rPr>
          <t>Neil Ogden:</t>
        </r>
        <r>
          <rPr>
            <sz val="9"/>
            <color indexed="81"/>
            <rFont val="Tahoma"/>
            <family val="2"/>
          </rPr>
          <t xml:space="preserve">
Note actual question is 3 marks AO1 &amp; 3 marks AO3.</t>
        </r>
      </text>
    </comment>
    <comment ref="E55" authorId="0" shapeId="0" xr:uid="{8A3D04E5-A67C-4E47-BBB0-81555A29F374}">
      <text>
        <r>
          <rPr>
            <b/>
            <sz val="9"/>
            <color indexed="81"/>
            <rFont val="Tahoma"/>
            <family val="2"/>
          </rPr>
          <t>Neil Ogden:</t>
        </r>
        <r>
          <rPr>
            <sz val="9"/>
            <color indexed="81"/>
            <rFont val="Tahoma"/>
            <family val="2"/>
          </rPr>
          <t xml:space="preserve">
Note actual question is 1 mark AO1 &amp; 1 mark AO2.</t>
        </r>
      </text>
    </comment>
    <comment ref="E58" authorId="0" shapeId="0" xr:uid="{C30EAC12-5AB0-4A26-8692-6F8135FF85E7}">
      <text>
        <r>
          <rPr>
            <b/>
            <sz val="9"/>
            <color indexed="81"/>
            <rFont val="Tahoma"/>
            <family val="2"/>
          </rPr>
          <t>Neil Ogden:</t>
        </r>
        <r>
          <rPr>
            <sz val="9"/>
            <color indexed="81"/>
            <rFont val="Tahoma"/>
            <family val="2"/>
          </rPr>
          <t xml:space="preserve">
Note actual question is 1 mark AO1 &amp; 1 mark AO2.</t>
        </r>
      </text>
    </comment>
    <comment ref="E59" authorId="0" shapeId="0" xr:uid="{598AC556-0E5E-4068-A215-4B3B0A5EE211}">
      <text>
        <r>
          <rPr>
            <b/>
            <sz val="9"/>
            <color indexed="81"/>
            <rFont val="Tahoma"/>
            <family val="2"/>
          </rPr>
          <t>Neil Ogden:</t>
        </r>
        <r>
          <rPr>
            <sz val="9"/>
            <color indexed="81"/>
            <rFont val="Tahoma"/>
            <family val="2"/>
          </rPr>
          <t xml:space="preserve">
Note actual question is 1 mark AO1, 1 mark AO2 &amp; 2 marks AO3.</t>
        </r>
      </text>
    </comment>
    <comment ref="E60" authorId="0" shapeId="0" xr:uid="{9D39889B-5DAE-4870-8476-A9F938247984}">
      <text>
        <r>
          <rPr>
            <b/>
            <sz val="9"/>
            <color indexed="81"/>
            <rFont val="Tahoma"/>
            <family val="2"/>
          </rPr>
          <t>Neil Ogden:</t>
        </r>
        <r>
          <rPr>
            <sz val="9"/>
            <color indexed="81"/>
            <rFont val="Tahoma"/>
            <family val="2"/>
          </rPr>
          <t xml:space="preserve">
Note actual question is 1 mark AO1 &amp; 3 marks AO3.</t>
        </r>
      </text>
    </comment>
    <comment ref="D61" authorId="0" shapeId="0" xr:uid="{2B8F4EF8-1016-429B-B48E-14702D9B6D3D}">
      <text>
        <r>
          <rPr>
            <b/>
            <sz val="9"/>
            <color indexed="81"/>
            <rFont val="Tahoma"/>
            <family val="2"/>
          </rPr>
          <t>Neil Ogden:</t>
        </r>
        <r>
          <rPr>
            <sz val="9"/>
            <color indexed="81"/>
            <rFont val="Tahoma"/>
            <family val="2"/>
          </rPr>
          <t xml:space="preserve">
Note actual question is 2 marks Number &amp; 2 marks RPR.</t>
        </r>
      </text>
    </comment>
    <comment ref="E61" authorId="0" shapeId="0" xr:uid="{64736F55-859D-4986-BF30-3C550E529D12}">
      <text>
        <r>
          <rPr>
            <b/>
            <sz val="9"/>
            <color indexed="81"/>
            <rFont val="Tahoma"/>
            <family val="2"/>
          </rPr>
          <t>Neil Ogden:</t>
        </r>
        <r>
          <rPr>
            <sz val="9"/>
            <color indexed="81"/>
            <rFont val="Tahoma"/>
            <family val="2"/>
          </rPr>
          <t xml:space="preserve">
Note actual question is 2 marks AO1 &amp; 2 marks AO3.</t>
        </r>
      </text>
    </comment>
    <comment ref="E62" authorId="0" shapeId="0" xr:uid="{2A668BB6-BB32-4CAE-98AE-CBB7A7F909A5}">
      <text>
        <r>
          <rPr>
            <b/>
            <sz val="9"/>
            <color indexed="81"/>
            <rFont val="Tahoma"/>
            <family val="2"/>
          </rPr>
          <t>Neil Ogden:</t>
        </r>
        <r>
          <rPr>
            <sz val="9"/>
            <color indexed="81"/>
            <rFont val="Tahoma"/>
            <family val="2"/>
          </rPr>
          <t xml:space="preserve">
Note actual question is 2 marks AO1 &amp; 2 marks AO3.</t>
        </r>
      </text>
    </comment>
    <comment ref="E67" authorId="0" shapeId="0" xr:uid="{7BE89FA5-F4EE-431C-AE09-65490E4DC6AA}">
      <text>
        <r>
          <rPr>
            <b/>
            <sz val="9"/>
            <color indexed="81"/>
            <rFont val="Tahoma"/>
            <family val="2"/>
          </rPr>
          <t>Neil Ogden:</t>
        </r>
        <r>
          <rPr>
            <sz val="9"/>
            <color indexed="81"/>
            <rFont val="Tahoma"/>
            <family val="2"/>
          </rPr>
          <t xml:space="preserve">
Note actual question is 1 mark AO1 &amp; 1 mark AO2.</t>
        </r>
      </text>
    </comment>
    <comment ref="E68" authorId="0" shapeId="0" xr:uid="{CC980510-2D5F-4887-8640-20D93E0A4383}">
      <text>
        <r>
          <rPr>
            <b/>
            <sz val="9"/>
            <color indexed="81"/>
            <rFont val="Tahoma"/>
            <family val="2"/>
          </rPr>
          <t>Neil Ogden:</t>
        </r>
        <r>
          <rPr>
            <sz val="9"/>
            <color indexed="81"/>
            <rFont val="Tahoma"/>
            <family val="2"/>
          </rPr>
          <t xml:space="preserve">
Note actual question is 1 mark AO1 &amp; 1 mark AO2.</t>
        </r>
      </text>
    </comment>
    <comment ref="D70" authorId="0" shapeId="0" xr:uid="{FF154305-FB6C-4286-B511-8EF7A3C41C19}">
      <text>
        <r>
          <rPr>
            <b/>
            <sz val="9"/>
            <color indexed="81"/>
            <rFont val="Tahoma"/>
            <family val="2"/>
          </rPr>
          <t>Neil Ogden:</t>
        </r>
        <r>
          <rPr>
            <sz val="9"/>
            <color indexed="81"/>
            <rFont val="Tahoma"/>
            <family val="2"/>
          </rPr>
          <t xml:space="preserve">
Note actual question is 2 marks Number, 2 marks RPR &amp; 2 marks Probability.</t>
        </r>
      </text>
    </comment>
    <comment ref="E70" authorId="0" shapeId="0" xr:uid="{E584E93C-A297-44E3-BF87-48A58E4B3667}">
      <text>
        <r>
          <rPr>
            <b/>
            <sz val="9"/>
            <color indexed="81"/>
            <rFont val="Tahoma"/>
            <family val="2"/>
          </rPr>
          <t>Neil Ogden:</t>
        </r>
        <r>
          <rPr>
            <sz val="9"/>
            <color indexed="81"/>
            <rFont val="Tahoma"/>
            <family val="2"/>
          </rPr>
          <t xml:space="preserve">
Note actual question is 1 mark AO1 &amp; 5 marks AO3.</t>
        </r>
      </text>
    </comment>
    <comment ref="D71" authorId="0" shapeId="0" xr:uid="{FA9BAEC6-985F-4B57-8812-1E5665813BEF}">
      <text>
        <r>
          <rPr>
            <b/>
            <sz val="9"/>
            <color indexed="81"/>
            <rFont val="Tahoma"/>
            <family val="2"/>
          </rPr>
          <t>Neil Ogden:</t>
        </r>
        <r>
          <rPr>
            <sz val="9"/>
            <color indexed="81"/>
            <rFont val="Tahoma"/>
            <family val="2"/>
          </rPr>
          <t xml:space="preserve">
Note actual question is 1 mark Number, 2 marks RPR &amp; 3 marks Geometry and measures.</t>
        </r>
      </text>
    </comment>
    <comment ref="E71" authorId="0" shapeId="0" xr:uid="{51822F3D-7525-4243-99E4-17BD442BC03B}">
      <text>
        <r>
          <rPr>
            <b/>
            <sz val="9"/>
            <color indexed="81"/>
            <rFont val="Tahoma"/>
            <family val="2"/>
          </rPr>
          <t>Neil Ogden:</t>
        </r>
        <r>
          <rPr>
            <sz val="9"/>
            <color indexed="81"/>
            <rFont val="Tahoma"/>
            <family val="2"/>
          </rPr>
          <t xml:space="preserve">
Note actual question is 2 marks AO1 &amp; 4 marks AO3.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D28" authorId="0" shapeId="0" xr:uid="{3003BB6F-EAE7-4A7C-8E2F-ACB1B567C5F8}">
      <text>
        <r>
          <rPr>
            <b/>
            <sz val="9"/>
            <color indexed="81"/>
            <rFont val="Tahoma"/>
            <family val="2"/>
          </rPr>
          <t>Neil Ogden:</t>
        </r>
        <r>
          <rPr>
            <sz val="9"/>
            <color indexed="81"/>
            <rFont val="Tahoma"/>
            <family val="2"/>
          </rPr>
          <t xml:space="preserve">
Note actual question is 1 mark Number &amp; 1 mark RPR.</t>
        </r>
      </text>
    </comment>
    <comment ref="E40" authorId="0" shapeId="0" xr:uid="{32BCD4C5-9EAA-4CFC-B4D8-1A56A6C1D196}">
      <text>
        <r>
          <rPr>
            <b/>
            <sz val="9"/>
            <color indexed="81"/>
            <rFont val="Tahoma"/>
            <family val="2"/>
          </rPr>
          <t>Neil Ogden:</t>
        </r>
        <r>
          <rPr>
            <sz val="9"/>
            <color indexed="81"/>
            <rFont val="Tahoma"/>
            <family val="2"/>
          </rPr>
          <t xml:space="preserve">
Note actual question is 2 marks AO1, 1 mark AO2 &amp; 1 mark AO3.</t>
        </r>
      </text>
    </comment>
    <comment ref="E45" authorId="0" shapeId="0" xr:uid="{9988278D-0B30-495A-A840-A2EFB1C72E11}">
      <text>
        <r>
          <rPr>
            <b/>
            <sz val="9"/>
            <color indexed="81"/>
            <rFont val="Tahoma"/>
            <family val="2"/>
          </rPr>
          <t>Neil Ogden:</t>
        </r>
        <r>
          <rPr>
            <sz val="9"/>
            <color indexed="81"/>
            <rFont val="Tahoma"/>
            <family val="2"/>
          </rPr>
          <t xml:space="preserve">
Note actual question is 2 marks AO1 &amp; 1 mark AO2.</t>
        </r>
      </text>
    </comment>
    <comment ref="D53" authorId="0" shapeId="0" xr:uid="{833081AB-E587-4635-8FC2-BE4CCCD34878}">
      <text>
        <r>
          <rPr>
            <b/>
            <sz val="9"/>
            <color indexed="81"/>
            <rFont val="Tahoma"/>
            <family val="2"/>
          </rPr>
          <t>Neil Ogden:</t>
        </r>
        <r>
          <rPr>
            <sz val="9"/>
            <color indexed="81"/>
            <rFont val="Tahoma"/>
            <family val="2"/>
          </rPr>
          <t xml:space="preserve">
Note actual question is 3 marks RPR &amp; 2 marks Probability.</t>
        </r>
      </text>
    </comment>
    <comment ref="E53" authorId="0" shapeId="0" xr:uid="{45C118FB-4D36-4D1B-8E0D-2D4F3967F4DA}">
      <text>
        <r>
          <rPr>
            <b/>
            <sz val="9"/>
            <color indexed="81"/>
            <rFont val="Tahoma"/>
            <family val="2"/>
          </rPr>
          <t>Neil Ogden:</t>
        </r>
        <r>
          <rPr>
            <sz val="9"/>
            <color indexed="81"/>
            <rFont val="Tahoma"/>
            <family val="2"/>
          </rPr>
          <t xml:space="preserve">
Note actual question is 1 mark AO1, 1 mark AO2 &amp; 3 marks AO3.</t>
        </r>
      </text>
    </comment>
    <comment ref="D60" authorId="0" shapeId="0" xr:uid="{BB99B604-7D98-41A6-B67A-DE96DE3DAE8D}">
      <text>
        <r>
          <rPr>
            <b/>
            <sz val="9"/>
            <color indexed="81"/>
            <rFont val="Tahoma"/>
            <family val="2"/>
          </rPr>
          <t>Neil Ogden:</t>
        </r>
        <r>
          <rPr>
            <sz val="9"/>
            <color indexed="81"/>
            <rFont val="Tahoma"/>
            <family val="2"/>
          </rPr>
          <t xml:space="preserve">
Note actual question is 4 marks Algebra &amp; 2 marks Geometry and measures.</t>
        </r>
      </text>
    </comment>
    <comment ref="E60" authorId="0" shapeId="0" xr:uid="{5F766FE1-81F4-4C5B-805B-FF3669DA8AD1}">
      <text>
        <r>
          <rPr>
            <b/>
            <sz val="9"/>
            <color indexed="81"/>
            <rFont val="Tahoma"/>
            <family val="2"/>
          </rPr>
          <t>Neil Ogden:</t>
        </r>
        <r>
          <rPr>
            <sz val="9"/>
            <color indexed="81"/>
            <rFont val="Tahoma"/>
            <family val="2"/>
          </rPr>
          <t xml:space="preserve">
Note actual question is 1 mark AO1, 2 marks AO2 &amp; 3 marks AO3.</t>
        </r>
      </text>
    </comment>
    <comment ref="E64" authorId="0" shapeId="0" xr:uid="{9F089A2E-FA3D-42F5-BA8E-717F50A8450F}">
      <text>
        <r>
          <rPr>
            <b/>
            <sz val="9"/>
            <color indexed="81"/>
            <rFont val="Tahoma"/>
            <family val="2"/>
          </rPr>
          <t>Neil Ogden:</t>
        </r>
        <r>
          <rPr>
            <sz val="9"/>
            <color indexed="81"/>
            <rFont val="Tahoma"/>
            <family val="2"/>
          </rPr>
          <t xml:space="preserve">
Note actual question is 1 mark AO1 &amp; 5 marks AO3.</t>
        </r>
      </text>
    </comment>
    <comment ref="D65" authorId="0" shapeId="0" xr:uid="{961716B7-910B-44A9-85AE-A226DADAD939}">
      <text>
        <r>
          <rPr>
            <b/>
            <sz val="9"/>
            <color indexed="81"/>
            <rFont val="Tahoma"/>
            <family val="2"/>
          </rPr>
          <t>Neil Ogden:</t>
        </r>
        <r>
          <rPr>
            <sz val="9"/>
            <color indexed="81"/>
            <rFont val="Tahoma"/>
            <family val="2"/>
          </rPr>
          <t xml:space="preserve">
Note actual question is 4 marks Number &amp; 1 mark RPR.</t>
        </r>
      </text>
    </comment>
    <comment ref="E65" authorId="0" shapeId="0" xr:uid="{CB29606D-FDCB-4F22-8FED-67924F4E4510}">
      <text>
        <r>
          <rPr>
            <b/>
            <sz val="9"/>
            <color indexed="81"/>
            <rFont val="Tahoma"/>
            <family val="2"/>
          </rPr>
          <t>Neil Ogden:</t>
        </r>
        <r>
          <rPr>
            <sz val="9"/>
            <color indexed="81"/>
            <rFont val="Tahoma"/>
            <family val="2"/>
          </rPr>
          <t xml:space="preserve">
Note actual question is 2 marks AO1 &amp; 3 marks AO3.</t>
        </r>
      </text>
    </comment>
    <comment ref="E66" authorId="0" shapeId="0" xr:uid="{47B8ECC9-830F-4FDF-BBB3-AF0705A3C1CB}">
      <text>
        <r>
          <rPr>
            <b/>
            <sz val="9"/>
            <color indexed="81"/>
            <rFont val="Tahoma"/>
            <family val="2"/>
          </rPr>
          <t>Neil Ogden:</t>
        </r>
        <r>
          <rPr>
            <sz val="9"/>
            <color indexed="81"/>
            <rFont val="Tahoma"/>
            <family val="2"/>
          </rPr>
          <t xml:space="preserve">
Note actual question is 2 marks AO2 &amp; 3 marks AO3.</t>
        </r>
      </text>
    </comment>
    <comment ref="D69" authorId="0" shapeId="0" xr:uid="{B1B921E4-B853-4141-8399-B9B340D120A4}">
      <text>
        <r>
          <rPr>
            <b/>
            <sz val="9"/>
            <color indexed="81"/>
            <rFont val="Tahoma"/>
            <family val="2"/>
          </rPr>
          <t>Neil Ogden:</t>
        </r>
        <r>
          <rPr>
            <sz val="9"/>
            <color indexed="81"/>
            <rFont val="Tahoma"/>
            <family val="2"/>
          </rPr>
          <t xml:space="preserve">
Note actual question is 1 mark Number, 1 mark Algebra &amp; 2 marks Geometry and measures.</t>
        </r>
      </text>
    </comment>
    <comment ref="E69" authorId="0" shapeId="0" xr:uid="{E9760175-78BB-4B82-B658-EF47ED70CF67}">
      <text>
        <r>
          <rPr>
            <b/>
            <sz val="9"/>
            <color indexed="81"/>
            <rFont val="Tahoma"/>
            <family val="2"/>
          </rPr>
          <t>Neil Ogden:</t>
        </r>
        <r>
          <rPr>
            <sz val="9"/>
            <color indexed="81"/>
            <rFont val="Tahoma"/>
            <family val="2"/>
          </rPr>
          <t xml:space="preserve">
Note actual question is 1 mark AO1 &amp; 3 marks AO3.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35" authorId="0" shapeId="0" xr:uid="{1D77D647-C14B-45A3-8106-705F58717CC5}">
      <text>
        <r>
          <rPr>
            <b/>
            <sz val="9"/>
            <color indexed="81"/>
            <rFont val="Tahoma"/>
            <family val="2"/>
          </rPr>
          <t>Neil Ogden:</t>
        </r>
        <r>
          <rPr>
            <sz val="9"/>
            <color indexed="81"/>
            <rFont val="Tahoma"/>
            <family val="2"/>
          </rPr>
          <t xml:space="preserve">
Note actual question is 1 mark AO1 &amp; 1 mark AO3.</t>
        </r>
      </text>
    </comment>
    <comment ref="E36" authorId="0" shapeId="0" xr:uid="{E308B5ED-1881-4B33-B677-E6054B91D6AD}">
      <text>
        <r>
          <rPr>
            <b/>
            <sz val="9"/>
            <color indexed="81"/>
            <rFont val="Tahoma"/>
            <family val="2"/>
          </rPr>
          <t>Neil Ogden:</t>
        </r>
        <r>
          <rPr>
            <sz val="9"/>
            <color indexed="81"/>
            <rFont val="Tahoma"/>
            <family val="2"/>
          </rPr>
          <t xml:space="preserve">
Note actual question is 1 mark AO1 &amp; 1 mark AO3.</t>
        </r>
      </text>
    </comment>
    <comment ref="D37" authorId="0" shapeId="0" xr:uid="{F5ED1BE4-903D-4B63-BA26-2E529711A574}">
      <text>
        <r>
          <rPr>
            <b/>
            <sz val="9"/>
            <color indexed="81"/>
            <rFont val="Tahoma"/>
            <family val="2"/>
          </rPr>
          <t>Neil Ogden:</t>
        </r>
        <r>
          <rPr>
            <sz val="9"/>
            <color indexed="81"/>
            <rFont val="Tahoma"/>
            <family val="2"/>
          </rPr>
          <t xml:space="preserve">
Note actual question is 1 mark Algebra &amp; 2 marks Geometry and measures.</t>
        </r>
      </text>
    </comment>
    <comment ref="E37" authorId="0" shapeId="0" xr:uid="{81305234-E85A-4507-852B-CD95E431650E}">
      <text>
        <r>
          <rPr>
            <b/>
            <sz val="9"/>
            <color indexed="81"/>
            <rFont val="Tahoma"/>
            <family val="2"/>
          </rPr>
          <t>Neil Ogden:</t>
        </r>
        <r>
          <rPr>
            <sz val="9"/>
            <color indexed="81"/>
            <rFont val="Tahoma"/>
            <family val="2"/>
          </rPr>
          <t xml:space="preserve">
Note actual question is 1 mark AO2 &amp; 2 marks AO3.</t>
        </r>
      </text>
    </comment>
    <comment ref="D38" authorId="0" shapeId="0" xr:uid="{E4DDFED4-D1E5-4A21-BD9F-3555128A5E0F}">
      <text>
        <r>
          <rPr>
            <b/>
            <sz val="9"/>
            <color indexed="81"/>
            <rFont val="Tahoma"/>
            <family val="2"/>
          </rPr>
          <t>Neil Ogden:</t>
        </r>
        <r>
          <rPr>
            <sz val="9"/>
            <color indexed="81"/>
            <rFont val="Tahoma"/>
            <family val="2"/>
          </rPr>
          <t xml:space="preserve">
Note actual question is 1 mark Number &amp; 3 marks RPR.</t>
        </r>
      </text>
    </comment>
    <comment ref="E38" authorId="0" shapeId="0" xr:uid="{5B6AA9E5-F0B8-4B4B-A0ED-541E7CC3F7D1}">
      <text>
        <r>
          <rPr>
            <b/>
            <sz val="9"/>
            <color indexed="81"/>
            <rFont val="Tahoma"/>
            <family val="2"/>
          </rPr>
          <t>Neil Ogden:</t>
        </r>
        <r>
          <rPr>
            <sz val="9"/>
            <color indexed="81"/>
            <rFont val="Tahoma"/>
            <family val="2"/>
          </rPr>
          <t xml:space="preserve">
Note actual question is 2 marks AO1 &amp; 2 marks AO3.</t>
        </r>
      </text>
    </comment>
    <comment ref="D40" authorId="0" shapeId="0" xr:uid="{F89655FA-8EC5-41CC-85F0-93BED86FFC86}">
      <text>
        <r>
          <rPr>
            <b/>
            <sz val="9"/>
            <color indexed="81"/>
            <rFont val="Tahoma"/>
            <family val="2"/>
          </rPr>
          <t>Neil Ogden:</t>
        </r>
        <r>
          <rPr>
            <sz val="9"/>
            <color indexed="81"/>
            <rFont val="Tahoma"/>
            <family val="2"/>
          </rPr>
          <t xml:space="preserve">
Note actual question is 2 marks Number &amp; 1 mark Probability.</t>
        </r>
      </text>
    </comment>
    <comment ref="E40" authorId="0" shapeId="0" xr:uid="{C7696C40-D2F7-445C-8761-2A3CA9267C60}">
      <text>
        <r>
          <rPr>
            <b/>
            <sz val="9"/>
            <color indexed="81"/>
            <rFont val="Tahoma"/>
            <family val="2"/>
          </rPr>
          <t>Neil Ogden:</t>
        </r>
        <r>
          <rPr>
            <sz val="9"/>
            <color indexed="81"/>
            <rFont val="Tahoma"/>
            <family val="2"/>
          </rPr>
          <t xml:space="preserve">
Note actual question is 1 mark AO1, 1 mark AO2 &amp; 1 mark AO3.</t>
        </r>
      </text>
    </comment>
    <comment ref="E41" authorId="0" shapeId="0" xr:uid="{AC6EBF0D-21F5-4B96-A1C7-BB466D8AADF5}">
      <text>
        <r>
          <rPr>
            <b/>
            <sz val="9"/>
            <color indexed="81"/>
            <rFont val="Tahoma"/>
            <family val="2"/>
          </rPr>
          <t>Neil Ogden:</t>
        </r>
        <r>
          <rPr>
            <sz val="9"/>
            <color indexed="81"/>
            <rFont val="Tahoma"/>
            <family val="2"/>
          </rPr>
          <t xml:space="preserve">
Note actual question is 2 marks AO1, 1 mark AO2 &amp; 2 marks AO3.</t>
        </r>
      </text>
    </comment>
    <comment ref="E42" authorId="0" shapeId="0" xr:uid="{50C8F0E0-1930-4752-B3A1-823639695BD0}">
      <text>
        <r>
          <rPr>
            <b/>
            <sz val="9"/>
            <color indexed="81"/>
            <rFont val="Tahoma"/>
            <family val="2"/>
          </rPr>
          <t>Neil Ogden:</t>
        </r>
        <r>
          <rPr>
            <sz val="9"/>
            <color indexed="81"/>
            <rFont val="Tahoma"/>
            <family val="2"/>
          </rPr>
          <t xml:space="preserve">
Note actual question is 2 marks AO1 &amp; 3 marks AO3.</t>
        </r>
      </text>
    </comment>
    <comment ref="E45" authorId="0" shapeId="0" xr:uid="{F1A3A50D-7E5B-4B4D-AC50-4F44BAFD476E}">
      <text>
        <r>
          <rPr>
            <b/>
            <sz val="9"/>
            <color indexed="81"/>
            <rFont val="Tahoma"/>
            <family val="2"/>
          </rPr>
          <t>Neil Ogden:</t>
        </r>
        <r>
          <rPr>
            <sz val="9"/>
            <color indexed="81"/>
            <rFont val="Tahoma"/>
            <family val="2"/>
          </rPr>
          <t xml:space="preserve">
Note actual question is 1 mark AO2 &amp; 1 mark AO3.</t>
        </r>
      </text>
    </comment>
    <comment ref="E48" authorId="0" shapeId="0" xr:uid="{FA9AF726-39E3-46BA-8B44-611A757B4589}">
      <text>
        <r>
          <rPr>
            <b/>
            <sz val="9"/>
            <color indexed="81"/>
            <rFont val="Tahoma"/>
            <family val="2"/>
          </rPr>
          <t>Neil Ogden:</t>
        </r>
        <r>
          <rPr>
            <sz val="9"/>
            <color indexed="81"/>
            <rFont val="Tahoma"/>
            <family val="2"/>
          </rPr>
          <t xml:space="preserve">
Note actual question is 2 marks AO1 &amp; 1 mark AO3.</t>
        </r>
      </text>
    </comment>
    <comment ref="D54" authorId="0" shapeId="0" xr:uid="{A8CEAE6E-469D-4243-A9B7-EBA61DF84B8D}">
      <text>
        <r>
          <rPr>
            <b/>
            <sz val="9"/>
            <color indexed="81"/>
            <rFont val="Tahoma"/>
            <family val="2"/>
          </rPr>
          <t>Neil Ogden:</t>
        </r>
        <r>
          <rPr>
            <sz val="9"/>
            <color indexed="81"/>
            <rFont val="Tahoma"/>
            <family val="2"/>
          </rPr>
          <t xml:space="preserve">
Note actual question is 3 marks Algebra &amp; 1 mark RPR.</t>
        </r>
      </text>
    </comment>
    <comment ref="E54" authorId="0" shapeId="0" xr:uid="{1769EC6B-C2A2-4509-855F-2226030FF4E7}">
      <text>
        <r>
          <rPr>
            <b/>
            <sz val="9"/>
            <color indexed="81"/>
            <rFont val="Tahoma"/>
            <family val="2"/>
          </rPr>
          <t>Neil Ogden:</t>
        </r>
        <r>
          <rPr>
            <sz val="9"/>
            <color indexed="81"/>
            <rFont val="Tahoma"/>
            <family val="2"/>
          </rPr>
          <t xml:space="preserve">
Note actual question is 1 mark AO1 &amp; 3 marks AO3.</t>
        </r>
      </text>
    </comment>
    <comment ref="E55" authorId="0" shapeId="0" xr:uid="{78A8F4B0-259E-4CF7-AF1A-DDA5BF577ACA}">
      <text>
        <r>
          <rPr>
            <b/>
            <sz val="9"/>
            <color indexed="81"/>
            <rFont val="Tahoma"/>
            <family val="2"/>
          </rPr>
          <t>Neil Ogden:</t>
        </r>
        <r>
          <rPr>
            <sz val="9"/>
            <color indexed="81"/>
            <rFont val="Tahoma"/>
            <family val="2"/>
          </rPr>
          <t xml:space="preserve">
Note actual question is 2 marks AO1 &amp; 2 marks AO2.</t>
        </r>
      </text>
    </comment>
    <comment ref="D56" authorId="0" shapeId="0" xr:uid="{EB3064EF-23F9-458F-9B1C-48AAC25FF61A}">
      <text>
        <r>
          <rPr>
            <b/>
            <sz val="9"/>
            <color indexed="81"/>
            <rFont val="Tahoma"/>
            <family val="2"/>
          </rPr>
          <t>Neil Ogden:</t>
        </r>
        <r>
          <rPr>
            <sz val="9"/>
            <color indexed="81"/>
            <rFont val="Tahoma"/>
            <family val="2"/>
          </rPr>
          <t xml:space="preserve">
Note actual question is 2 marks Algebra &amp; 3 marks Geometry and measures.</t>
        </r>
      </text>
    </comment>
    <comment ref="E56" authorId="0" shapeId="0" xr:uid="{4DA4FE1B-D1D9-4BE8-8F96-4A8DBFD1FA7D}">
      <text>
        <r>
          <rPr>
            <b/>
            <sz val="9"/>
            <color indexed="81"/>
            <rFont val="Tahoma"/>
            <family val="2"/>
          </rPr>
          <t>Neil Ogden:</t>
        </r>
        <r>
          <rPr>
            <sz val="9"/>
            <color indexed="81"/>
            <rFont val="Tahoma"/>
            <family val="2"/>
          </rPr>
          <t xml:space="preserve">
Note actual question is 2 marks AO1 &amp; 3 marks AO3.</t>
        </r>
      </text>
    </comment>
    <comment ref="D60" authorId="0" shapeId="0" xr:uid="{3F4F3F8D-B09A-494D-8122-95BE12F86789}">
      <text>
        <r>
          <rPr>
            <b/>
            <sz val="9"/>
            <color indexed="81"/>
            <rFont val="Tahoma"/>
            <family val="2"/>
          </rPr>
          <t>Neil Ogden:</t>
        </r>
        <r>
          <rPr>
            <sz val="9"/>
            <color indexed="81"/>
            <rFont val="Tahoma"/>
            <family val="2"/>
          </rPr>
          <t xml:space="preserve">
Note actual question is 2 marks Number &amp; 4 marks RPR.</t>
        </r>
      </text>
    </comment>
    <comment ref="E60" authorId="0" shapeId="0" xr:uid="{B6512D5E-DB28-4595-8190-7D1872DB3B75}">
      <text>
        <r>
          <rPr>
            <b/>
            <sz val="9"/>
            <color indexed="81"/>
            <rFont val="Tahoma"/>
            <family val="2"/>
          </rPr>
          <t>Neil Ogden:</t>
        </r>
        <r>
          <rPr>
            <sz val="9"/>
            <color indexed="81"/>
            <rFont val="Tahoma"/>
            <family val="2"/>
          </rPr>
          <t xml:space="preserve">
Note actual question is 3 marks AO1 &amp; 3 marks AO3.</t>
        </r>
      </text>
    </comment>
    <comment ref="E62" authorId="0" shapeId="0" xr:uid="{149CF2A1-B170-432B-9590-F4CB21D73C02}">
      <text>
        <r>
          <rPr>
            <b/>
            <sz val="9"/>
            <color indexed="81"/>
            <rFont val="Tahoma"/>
            <family val="2"/>
          </rPr>
          <t>Neil Ogden:</t>
        </r>
        <r>
          <rPr>
            <sz val="9"/>
            <color indexed="81"/>
            <rFont val="Tahoma"/>
            <family val="2"/>
          </rPr>
          <t xml:space="preserve">
Note actual question is 1 mark AO1 &amp; 1 mark AO2.</t>
        </r>
      </text>
    </comment>
    <comment ref="E66" authorId="0" shapeId="0" xr:uid="{251AFBAD-F922-4082-A177-87AA765B75B3}">
      <text>
        <r>
          <rPr>
            <b/>
            <sz val="9"/>
            <color indexed="81"/>
            <rFont val="Tahoma"/>
            <family val="2"/>
          </rPr>
          <t>Neil Ogden:</t>
        </r>
        <r>
          <rPr>
            <sz val="9"/>
            <color indexed="81"/>
            <rFont val="Tahoma"/>
            <family val="2"/>
          </rPr>
          <t xml:space="preserve">
Note actual question is 1 mark AO1 &amp; 1 mark AO2.</t>
        </r>
      </text>
    </comment>
    <comment ref="E67" authorId="0" shapeId="0" xr:uid="{DB92D11D-6D82-4A90-A893-9B928233D28A}">
      <text>
        <r>
          <rPr>
            <b/>
            <sz val="9"/>
            <color indexed="81"/>
            <rFont val="Tahoma"/>
            <family val="2"/>
          </rPr>
          <t>Neil Ogden:</t>
        </r>
        <r>
          <rPr>
            <sz val="9"/>
            <color indexed="81"/>
            <rFont val="Tahoma"/>
            <family val="2"/>
          </rPr>
          <t xml:space="preserve">
Note actual question is 2 marks AO1 &amp; 1 mark AO2.</t>
        </r>
      </text>
    </comment>
  </commentList>
</comments>
</file>

<file path=xl/sharedStrings.xml><?xml version="1.0" encoding="utf-8"?>
<sst xmlns="http://schemas.openxmlformats.org/spreadsheetml/2006/main" count="1279" uniqueCount="349">
  <si>
    <t>Question</t>
  </si>
  <si>
    <t>Mark</t>
  </si>
  <si>
    <t>Topic</t>
  </si>
  <si>
    <t>AO</t>
  </si>
  <si>
    <t>Mark scored</t>
  </si>
  <si>
    <t>Statistics</t>
  </si>
  <si>
    <t>AO2</t>
  </si>
  <si>
    <t>Geometry and measures</t>
  </si>
  <si>
    <t>AO1</t>
  </si>
  <si>
    <t>AO3</t>
  </si>
  <si>
    <t>Number</t>
  </si>
  <si>
    <t>Algebra</t>
  </si>
  <si>
    <t>x</t>
  </si>
  <si>
    <t>Max</t>
  </si>
  <si>
    <t>% of max</t>
  </si>
  <si>
    <t>Ratio, proportion and rates of change</t>
  </si>
  <si>
    <t>Probability</t>
  </si>
  <si>
    <t>Total mark</t>
  </si>
  <si>
    <t>J560/01</t>
  </si>
  <si>
    <t>J560/02</t>
  </si>
  <si>
    <t>J560/03</t>
  </si>
  <si>
    <t>Total Number marks</t>
  </si>
  <si>
    <t>Total Algebra marks</t>
  </si>
  <si>
    <t>Total RPR marks</t>
  </si>
  <si>
    <t>Total G&amp;M marks</t>
  </si>
  <si>
    <t>Total Probability marks</t>
  </si>
  <si>
    <t>Total Statistics marks</t>
  </si>
  <si>
    <t>Total</t>
  </si>
  <si>
    <t>Overall</t>
  </si>
  <si>
    <t>Marks received</t>
  </si>
  <si>
    <t>Marks available</t>
  </si>
  <si>
    <t>Class Average mark</t>
  </si>
  <si>
    <t>Class Average %</t>
  </si>
  <si>
    <t>Class average</t>
  </si>
  <si>
    <t>Total (/300)</t>
  </si>
  <si>
    <t>Max Mark</t>
  </si>
  <si>
    <t>Description</t>
  </si>
  <si>
    <t>grade</t>
  </si>
  <si>
    <t>Grade</t>
  </si>
  <si>
    <t>u</t>
  </si>
  <si>
    <t>U</t>
  </si>
  <si>
    <t>Class position</t>
  </si>
  <si>
    <t>total (/100)</t>
  </si>
  <si>
    <t>Table 1: Whole class performance</t>
  </si>
  <si>
    <t>↓</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</si>
  <si>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</si>
  <si>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</si>
  <si>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</si>
  <si>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</si>
  <si>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</si>
  <si>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</si>
  <si>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</si>
  <si>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</si>
  <si>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</si>
  <si>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</si>
  <si>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</si>
  <si>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</si>
  <si>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</si>
  <si>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</si>
  <si>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</si>
  <si>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</si>
  <si>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</si>
  <si>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</si>
  <si>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</si>
  <si>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</si>
  <si>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</si>
  <si>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</si>
  <si>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</si>
  <si>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</si>
  <si>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</si>
  <si>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</si>
  <si>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</si>
  <si>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</si>
  <si>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</si>
  <si>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</si>
  <si>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</si>
  <si>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</si>
  <si>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</si>
  <si>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</si>
  <si>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</si>
  <si>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RPR</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</si>
  <si>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</si>
  <si>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</si>
  <si>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1a</t>
  </si>
  <si>
    <t>1b</t>
  </si>
  <si>
    <t>2a</t>
  </si>
  <si>
    <t>2b</t>
  </si>
  <si>
    <t>3ai</t>
  </si>
  <si>
    <t>3aii</t>
  </si>
  <si>
    <t>4b</t>
  </si>
  <si>
    <t>5a</t>
  </si>
  <si>
    <t>5b</t>
  </si>
  <si>
    <t>6</t>
  </si>
  <si>
    <t>7a</t>
  </si>
  <si>
    <t>7b</t>
  </si>
  <si>
    <t>8a</t>
  </si>
  <si>
    <t>9</t>
  </si>
  <si>
    <t>10</t>
  </si>
  <si>
    <t>11</t>
  </si>
  <si>
    <t>12</t>
  </si>
  <si>
    <t>13</t>
  </si>
  <si>
    <t>14</t>
  </si>
  <si>
    <t>15</t>
  </si>
  <si>
    <t>16</t>
  </si>
  <si>
    <t>17a</t>
  </si>
  <si>
    <t>17b</t>
  </si>
  <si>
    <t>17c</t>
  </si>
  <si>
    <t>19a</t>
  </si>
  <si>
    <t>19b</t>
  </si>
  <si>
    <t>4a</t>
  </si>
  <si>
    <t>7c</t>
  </si>
  <si>
    <t>8b</t>
  </si>
  <si>
    <t>9a</t>
  </si>
  <si>
    <t>9b</t>
  </si>
  <si>
    <t>9c</t>
  </si>
  <si>
    <t>11a</t>
  </si>
  <si>
    <t>11b</t>
  </si>
  <si>
    <t>12a</t>
  </si>
  <si>
    <t>12b</t>
  </si>
  <si>
    <t>13b</t>
  </si>
  <si>
    <t>14ai</t>
  </si>
  <si>
    <t>14aii</t>
  </si>
  <si>
    <t>14b</t>
  </si>
  <si>
    <t>21a</t>
  </si>
  <si>
    <t>21b</t>
  </si>
  <si>
    <t>22a</t>
  </si>
  <si>
    <t>22b</t>
  </si>
  <si>
    <t>1ai</t>
  </si>
  <si>
    <t>1bi</t>
  </si>
  <si>
    <t>1bii</t>
  </si>
  <si>
    <t>6a</t>
  </si>
  <si>
    <t>6b</t>
  </si>
  <si>
    <t>10a</t>
  </si>
  <si>
    <t>10b</t>
  </si>
  <si>
    <t>12ai</t>
  </si>
  <si>
    <t>12aii</t>
  </si>
  <si>
    <t>14a</t>
  </si>
  <si>
    <t>15a</t>
  </si>
  <si>
    <t>15bi</t>
  </si>
  <si>
    <t>15bii</t>
  </si>
  <si>
    <t>1aii</t>
  </si>
  <si>
    <t>% of max mark</t>
  </si>
  <si>
    <t>Student 1 data</t>
  </si>
  <si>
    <t>Student 2 data</t>
  </si>
  <si>
    <t>Student 3 data</t>
  </si>
  <si>
    <t>Student 4 data</t>
  </si>
  <si>
    <t>Student 5 data</t>
  </si>
  <si>
    <t>Student 6 data</t>
  </si>
  <si>
    <t>Student 7 data</t>
  </si>
  <si>
    <t>Student 8 data</t>
  </si>
  <si>
    <t>Student 9 data</t>
  </si>
  <si>
    <t>1biii</t>
  </si>
  <si>
    <t>3</t>
  </si>
  <si>
    <t>6c</t>
  </si>
  <si>
    <t>8</t>
  </si>
  <si>
    <t>13a</t>
  </si>
  <si>
    <t>13c</t>
  </si>
  <si>
    <t>15b</t>
  </si>
  <si>
    <t>15c</t>
  </si>
  <si>
    <t>18</t>
  </si>
  <si>
    <t>19</t>
  </si>
  <si>
    <t>20</t>
  </si>
  <si>
    <t>21</t>
  </si>
  <si>
    <t>22c</t>
  </si>
  <si>
    <t>22d</t>
  </si>
  <si>
    <t>23a</t>
  </si>
  <si>
    <t>23b</t>
  </si>
  <si>
    <t>23c</t>
  </si>
  <si>
    <t>24</t>
  </si>
  <si>
    <t>25</t>
  </si>
  <si>
    <t>9bi</t>
  </si>
  <si>
    <t>9bii</t>
  </si>
  <si>
    <t>November 2020 J560/01 grade boundaries</t>
  </si>
  <si>
    <t>November 2020 J560/02 grade boundaries</t>
  </si>
  <si>
    <t>2ai</t>
  </si>
  <si>
    <t>2aii</t>
  </si>
  <si>
    <t>3bi</t>
  </si>
  <si>
    <t>3bii</t>
  </si>
  <si>
    <t>5ai</t>
  </si>
  <si>
    <t>5aii</t>
  </si>
  <si>
    <t>5bi</t>
  </si>
  <si>
    <t>5bii</t>
  </si>
  <si>
    <t>5c</t>
  </si>
  <si>
    <t>17bi</t>
  </si>
  <si>
    <t>17bii</t>
  </si>
  <si>
    <t>22</t>
  </si>
  <si>
    <t>23</t>
  </si>
  <si>
    <t>November 2020 J560/03 grade boundaries</t>
  </si>
  <si>
    <t>2bi</t>
  </si>
  <si>
    <t>2bii</t>
  </si>
  <si>
    <t>4bi</t>
  </si>
  <si>
    <t>4bii</t>
  </si>
  <si>
    <t>7</t>
  </si>
  <si>
    <t>13bi</t>
  </si>
  <si>
    <t>13bii</t>
  </si>
  <si>
    <t>14ci</t>
  </si>
  <si>
    <t>14cii</t>
  </si>
  <si>
    <t>14d</t>
  </si>
  <si>
    <t>17</t>
  </si>
  <si>
    <t>Overall November 2020 Foundation J560 grade boundaries</t>
  </si>
  <si>
    <t>Complete a bar chart</t>
  </si>
  <si>
    <t>Interpret a bar chart</t>
  </si>
  <si>
    <t>Reflection</t>
  </si>
  <si>
    <t>Rotation</t>
  </si>
  <si>
    <t>Calculate volume of a cuboid</t>
  </si>
  <si>
    <t>Write a percentage as a decimal</t>
  </si>
  <si>
    <t>Write a fraction as a percentage</t>
  </si>
  <si>
    <t>Use inequality symbols</t>
  </si>
  <si>
    <t xml:space="preserve">Probability scale </t>
  </si>
  <si>
    <t>Divide a number in a given ratio</t>
  </si>
  <si>
    <t>Calculate a value from a ratio</t>
  </si>
  <si>
    <t>Number problem</t>
  </si>
  <si>
    <t>Complete a Venn diagram</t>
  </si>
  <si>
    <t>Interpret a Venn diagram</t>
  </si>
  <si>
    <t>Calculate a probability from a Venn diagram</t>
  </si>
  <si>
    <t>Inverse operations problem</t>
  </si>
  <si>
    <t>Use kinematics formula</t>
  </si>
  <si>
    <t>Rearrange a formula</t>
  </si>
  <si>
    <t>Identify an equation</t>
  </si>
  <si>
    <t>Identify an expression</t>
  </si>
  <si>
    <t>Identify an identity</t>
  </si>
  <si>
    <t>Number and proportion problem</t>
  </si>
  <si>
    <t>Solve an equation</t>
  </si>
  <si>
    <t>Factorise an expression</t>
  </si>
  <si>
    <t>Factorise quadratic expression</t>
  </si>
  <si>
    <t>Use a scale on a map</t>
  </si>
  <si>
    <t>Calculate error interval</t>
  </si>
  <si>
    <t>Write standard form as an ordinary number</t>
  </si>
  <si>
    <t>Calculate with standard form</t>
  </si>
  <si>
    <t>Pythagoras' theorem</t>
  </si>
  <si>
    <t>Relative frequency</t>
  </si>
  <si>
    <t>Proportion problem</t>
  </si>
  <si>
    <r>
      <t xml:space="preserve">Find </t>
    </r>
    <r>
      <rPr>
        <i/>
        <sz val="10"/>
        <color theme="1"/>
        <rFont val="Arial"/>
        <family val="2"/>
      </rPr>
      <t>y</t>
    </r>
    <r>
      <rPr>
        <sz val="10"/>
        <color theme="1"/>
        <rFont val="Arial"/>
        <family val="2"/>
      </rPr>
      <t>-intercept of graph</t>
    </r>
  </si>
  <si>
    <t>Gradient of a line</t>
  </si>
  <si>
    <t>Write down equation of a line</t>
  </si>
  <si>
    <t>Interpret graph</t>
  </si>
  <si>
    <t>Construct angle bisector</t>
  </si>
  <si>
    <t>Construct perpendicular bisector</t>
  </si>
  <si>
    <t>Loci construction</t>
  </si>
  <si>
    <t>Percentage profit problem</t>
  </si>
  <si>
    <t>Number and geometry problem</t>
  </si>
  <si>
    <t>Calculation with negative numbers</t>
  </si>
  <si>
    <t>Identify prime numbers</t>
  </si>
  <si>
    <t>Convert units of measurement</t>
  </si>
  <si>
    <t>Calculation with units of measurement</t>
  </si>
  <si>
    <t>Equivalent fractions</t>
  </si>
  <si>
    <t>Divide decimal numbers</t>
  </si>
  <si>
    <t>Multiply decimal numbers</t>
  </si>
  <si>
    <t>Write a fraction in its simplest form</t>
  </si>
  <si>
    <t>Write a fraction as a decimal</t>
  </si>
  <si>
    <t>Identify a polygon</t>
  </si>
  <si>
    <t>Identify lines of symmetry</t>
  </si>
  <si>
    <t>Rotation symmetry</t>
  </si>
  <si>
    <t>Add parallel lines to a diagram</t>
  </si>
  <si>
    <r>
      <t xml:space="preserve">Use speed = distance </t>
    </r>
    <r>
      <rPr>
        <sz val="10"/>
        <color theme="1"/>
        <rFont val="Calibri"/>
        <family val="2"/>
      </rPr>
      <t>÷</t>
    </r>
    <r>
      <rPr>
        <sz val="10"/>
        <color theme="1"/>
        <rFont val="Arial"/>
        <family val="2"/>
      </rPr>
      <t xml:space="preserve"> time</t>
    </r>
  </si>
  <si>
    <t>Understand bar charts</t>
  </si>
  <si>
    <t>Simplify algebraic products</t>
  </si>
  <si>
    <t>Calculate with powers</t>
  </si>
  <si>
    <t>Simplify a ratio</t>
  </si>
  <si>
    <t>Laws of indices</t>
  </si>
  <si>
    <t>Simple interest calculation</t>
  </si>
  <si>
    <t>Percentage change</t>
  </si>
  <si>
    <t>Ratio and probability problem</t>
  </si>
  <si>
    <t>Sketch graph of a quadratic equation</t>
  </si>
  <si>
    <t>Sketch graph of a linear function</t>
  </si>
  <si>
    <t>Exponential graph explanation</t>
  </si>
  <si>
    <t>Simplify algebraic expression</t>
  </si>
  <si>
    <t>Multiply out brackets</t>
  </si>
  <si>
    <t>Multiply out brackets and simplify</t>
  </si>
  <si>
    <t>Algebra and geometry problem</t>
  </si>
  <si>
    <t>Complete a sample space</t>
  </si>
  <si>
    <t>Interpret a sample space</t>
  </si>
  <si>
    <t>Fractions problem</t>
  </si>
  <si>
    <t>LCM problem</t>
  </si>
  <si>
    <t>Geometry problem</t>
  </si>
  <si>
    <t>Simultaneous equations</t>
  </si>
  <si>
    <t>Identify tree diagram errors</t>
  </si>
  <si>
    <t>Sector of a circle problem</t>
  </si>
  <si>
    <t>Identify a factor</t>
  </si>
  <si>
    <t>Identify a multiple</t>
  </si>
  <si>
    <t>Complete terms of a sequence</t>
  </si>
  <si>
    <t>Order of operations</t>
  </si>
  <si>
    <t>Calculate range</t>
  </si>
  <si>
    <t>Calculate mode</t>
  </si>
  <si>
    <t>Understand averages</t>
  </si>
  <si>
    <t>Identify a polyhedra</t>
  </si>
  <si>
    <t>Identify a solid</t>
  </si>
  <si>
    <t>Calculate a percentage</t>
  </si>
  <si>
    <t>Calculate a fraction</t>
  </si>
  <si>
    <t>Identify a fraction</t>
  </si>
  <si>
    <t>Coordinates and area problem</t>
  </si>
  <si>
    <t>Understand probability</t>
  </si>
  <si>
    <t>Currency conversion problem</t>
  </si>
  <si>
    <t>Sketch a graph showing direct proportion</t>
  </si>
  <si>
    <t>Apply direct proportion in a recipe context</t>
  </si>
  <si>
    <t>Complete a scatter diagram</t>
  </si>
  <si>
    <t>Identify an outlier</t>
  </si>
  <si>
    <t>Draw a line of best fit</t>
  </si>
  <si>
    <t>Use a line of best fit</t>
  </si>
  <si>
    <t>Understand limitations of extrapolating from data</t>
  </si>
  <si>
    <t>Perimeter and algebra problem</t>
  </si>
  <si>
    <t>Area of polygons problem</t>
  </si>
  <si>
    <t>Use trigonometry</t>
  </si>
  <si>
    <t>Calculate exterior angle of a polygon</t>
  </si>
  <si>
    <t>Calculate interior angle of a polygon</t>
  </si>
  <si>
    <r>
      <t xml:space="preserve">Use density = mass </t>
    </r>
    <r>
      <rPr>
        <sz val="10"/>
        <color theme="1"/>
        <rFont val="Calibri"/>
        <family val="2"/>
      </rPr>
      <t>÷</t>
    </r>
    <r>
      <rPr>
        <sz val="10"/>
        <color theme="1"/>
        <rFont val="Arial"/>
        <family val="2"/>
      </rPr>
      <t xml:space="preserve"> volume in a problem</t>
    </r>
  </si>
  <si>
    <t>Write a column vector</t>
  </si>
  <si>
    <t>Find a column vector</t>
  </si>
  <si>
    <t>Complete table</t>
  </si>
  <si>
    <t>Draw a graph of a quadratic equation</t>
  </si>
  <si>
    <t>Find intersections of two graphs</t>
  </si>
  <si>
    <t>Calculate a probability from a tree diagram</t>
  </si>
  <si>
    <t>Common with Higher J560/06?</t>
  </si>
  <si>
    <t>Common with Higher J560/05?</t>
  </si>
  <si>
    <t>Yes - Q2</t>
  </si>
  <si>
    <t>Yes - Q3</t>
  </si>
  <si>
    <t>Yes - Q5a</t>
  </si>
  <si>
    <t>Yes - Q5b</t>
  </si>
  <si>
    <t>Yes - Q5c</t>
  </si>
  <si>
    <t>Yes - Q8</t>
  </si>
  <si>
    <t>Yes - Q10</t>
  </si>
  <si>
    <t>Common with Higher J560/04?</t>
  </si>
  <si>
    <t>Yes - Q4a</t>
  </si>
  <si>
    <t>Yes - Q4bi</t>
  </si>
  <si>
    <t>Yes - Q4bii</t>
  </si>
  <si>
    <t>Yes - Q5</t>
  </si>
  <si>
    <t>Yes - Q6</t>
  </si>
  <si>
    <t>Yes - Q7</t>
  </si>
  <si>
    <t>Yes - Q1a</t>
  </si>
  <si>
    <t>Yes - Q1b</t>
  </si>
  <si>
    <t>Yes - Q1ci</t>
  </si>
  <si>
    <t>Yes - Q1cii</t>
  </si>
  <si>
    <t>Yes - Q1d</t>
  </si>
  <si>
    <t>Yes - Q7a</t>
  </si>
  <si>
    <t>Yes - Q7b</t>
  </si>
  <si>
    <t>Name:</t>
  </si>
  <si>
    <t>Overall mark:</t>
  </si>
  <si>
    <t>Overall grade:</t>
  </si>
  <si>
    <t>Common questions</t>
  </si>
  <si>
    <t>Solve linear inequality in 1 variable &amp; express on number line</t>
  </si>
  <si>
    <r>
      <t xml:space="preserve">J560/01 - November 2020
</t>
    </r>
    <r>
      <rPr>
        <b/>
        <sz val="11"/>
        <color theme="1"/>
        <rFont val="Arial"/>
        <family val="2"/>
      </rPr>
      <t>Calculator</t>
    </r>
  </si>
  <si>
    <r>
      <t xml:space="preserve">J560/02 - November 2020
</t>
    </r>
    <r>
      <rPr>
        <b/>
        <sz val="11"/>
        <color theme="1"/>
        <rFont val="Arial"/>
        <family val="2"/>
      </rPr>
      <t>Non-calculator</t>
    </r>
  </si>
  <si>
    <r>
      <t xml:space="preserve">J560/03 - November 2020
</t>
    </r>
    <r>
      <rPr>
        <b/>
        <sz val="11"/>
        <color theme="1"/>
        <rFont val="Arial"/>
        <family val="2"/>
      </rPr>
      <t>Calculator</t>
    </r>
  </si>
  <si>
    <t>Maximum mark available</t>
  </si>
  <si>
    <t>% of maximum mark</t>
  </si>
  <si>
    <t>Total for J560/03</t>
  </si>
  <si>
    <t>Total for J560/02</t>
  </si>
  <si>
    <t>Total for J560/01</t>
  </si>
  <si>
    <r>
      <rPr>
        <b/>
        <sz val="11"/>
        <rFont val="Arial"/>
        <family val="2"/>
      </rPr>
      <t>Instructions</t>
    </r>
    <r>
      <rPr>
        <sz val="11"/>
        <rFont val="Arial"/>
        <family val="2"/>
      </rPr>
      <t xml:space="preserve">
• Enter student marks into the grid below (rows 42-184), one column per student, for each question of OCR GCSE (9-1) Mathematics J560/01, J560/02 &amp; J560/03 November 2020 question papers. Student names can be added in row 25 as required.
• The grid below has conditional formatting to highlight marks entered that are greater than the maximum mark available for the question; if copying data into this grid from another source please use 'paste&gt;paste values' to preserve formatting.
• Average marks in each area for the whole class can be read from Table 1 below, or you can review an individual student's data by selecting them in row 24 and then looking to Table 2 below plus worksheets 2-4 (J560/01, J560/02 and J560/03).
• Please note performance percentage breakdowns will be estimates, due to the fact many questions assess multiple content areas and Assessment Objectives. Please refer to comments for individual questions in columns D and E of worksheets 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</si>
</sst>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11"/>
      <name val="Calibri"/>
      <family val="2"/>
      <scheme val="minor"/>
    </font>
    <font>
      <sz val="10"/>
      <color theme="1"/>
      <name val="Calibri"/>
      <family val="2"/>
      <scheme val="minor"/>
    </font>
    <font>
      <i/>
      <sz val="10"/>
      <color theme="1"/>
      <name val="Arial"/>
      <family val="2"/>
    </font>
    <font>
      <sz val="10"/>
      <color theme="1"/>
      <name val="Calibri"/>
      <family val="2"/>
    </font>
    <font>
      <b/>
      <sz val="26"/>
      <color theme="1"/>
      <name val="Arial"/>
      <family val="2"/>
    </font>
    <font>
      <sz val="14"/>
      <name val="Arial"/>
      <family val="2"/>
    </font>
    <font>
      <sz val="14"/>
      <color theme="1"/>
      <name val="Calibri"/>
      <family val="2"/>
      <scheme val="minor"/>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dotted">
        <color indexed="64"/>
      </left>
      <right style="dotted">
        <color indexed="64"/>
      </right>
      <top style="thin">
        <color indexed="64"/>
      </top>
      <bottom/>
      <diagonal/>
    </border>
    <border>
      <left style="medium">
        <color indexed="64"/>
      </left>
      <right/>
      <top style="thin">
        <color auto="1"/>
      </top>
      <bottom style="thin">
        <color auto="1"/>
      </bottom>
      <diagonal/>
    </border>
    <border>
      <left style="dotted">
        <color indexed="64"/>
      </left>
      <right style="medium">
        <color indexed="64"/>
      </right>
      <top/>
      <bottom/>
      <diagonal/>
    </border>
    <border>
      <left style="dotted">
        <color indexed="64"/>
      </left>
      <right style="medium">
        <color indexed="64"/>
      </right>
      <top style="thin">
        <color indexed="64"/>
      </top>
      <bottom/>
      <diagonal/>
    </border>
    <border>
      <left style="dotted">
        <color auto="1"/>
      </left>
      <right/>
      <top/>
      <bottom/>
      <diagonal/>
    </border>
    <border>
      <left style="thin">
        <color indexed="64"/>
      </left>
      <right style="medium">
        <color indexed="64"/>
      </right>
      <top/>
      <bottom style="thin">
        <color indexed="64"/>
      </bottom>
      <diagonal/>
    </border>
    <border>
      <left style="dotted">
        <color indexed="64"/>
      </left>
      <right/>
      <top style="medium">
        <color indexed="64"/>
      </top>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auto="1"/>
      </left>
      <right style="dotted">
        <color auto="1"/>
      </right>
      <top style="medium">
        <color auto="1"/>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cellStyleXfs>
  <cellXfs count="390">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9"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0" fillId="0" borderId="0" xfId="0"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0" fillId="0" borderId="8"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5" fillId="20" borderId="27"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2" fillId="21" borderId="50" xfId="0" applyFont="1" applyFill="1" applyBorder="1" applyAlignment="1" applyProtection="1">
      <alignment horizontal="center" vertical="top" wrapText="1"/>
      <protection hidden="1"/>
    </xf>
    <xf numFmtId="0" fontId="5" fillId="20" borderId="20" xfId="0" applyFont="1" applyFill="1" applyBorder="1" applyAlignment="1" applyProtection="1">
      <alignment horizontal="center" vertical="top" wrapText="1"/>
      <protection hidden="1"/>
    </xf>
    <xf numFmtId="0" fontId="5" fillId="20" borderId="22" xfId="0" applyFont="1" applyFill="1" applyBorder="1" applyAlignment="1" applyProtection="1">
      <alignment horizontal="center" vertical="top" wrapText="1"/>
      <protection hidden="1"/>
    </xf>
    <xf numFmtId="0" fontId="2" fillId="21" borderId="37" xfId="0" applyFont="1" applyFill="1" applyBorder="1" applyAlignment="1" applyProtection="1">
      <alignment horizontal="center" vertical="top" wrapText="1"/>
      <protection hidden="1"/>
    </xf>
    <xf numFmtId="0" fontId="3" fillId="0" borderId="18" xfId="0" applyFont="1" applyBorder="1" applyAlignment="1" applyProtection="1">
      <alignment horizontal="right"/>
      <protection hidden="1"/>
    </xf>
    <xf numFmtId="0" fontId="0" fillId="0" borderId="56" xfId="0" applyBorder="1" applyProtection="1">
      <protection hidden="1"/>
    </xf>
    <xf numFmtId="0" fontId="3" fillId="0" borderId="23" xfId="0" applyFont="1" applyFill="1" applyBorder="1" applyAlignment="1" applyProtection="1">
      <alignment horizontal="center" vertical="top" wrapText="1"/>
      <protection hidden="1"/>
    </xf>
    <xf numFmtId="0" fontId="0" fillId="0" borderId="18" xfId="0" applyBorder="1" applyProtection="1">
      <protection hidden="1"/>
    </xf>
    <xf numFmtId="0" fontId="3" fillId="0" borderId="59" xfId="0" applyFont="1" applyBorder="1" applyAlignment="1" applyProtection="1">
      <alignment horizontal="center" vertical="top" wrapText="1"/>
      <protection hidden="1"/>
    </xf>
    <xf numFmtId="9" fontId="12" fillId="4" borderId="23" xfId="0" applyNumberFormat="1" applyFont="1" applyFill="1" applyBorder="1" applyProtection="1">
      <protection hidden="1"/>
    </xf>
    <xf numFmtId="9" fontId="12" fillId="5" borderId="23" xfId="0" applyNumberFormat="1" applyFont="1" applyFill="1" applyBorder="1" applyProtection="1">
      <protection hidden="1"/>
    </xf>
    <xf numFmtId="9" fontId="12" fillId="6" borderId="23" xfId="0" applyNumberFormat="1" applyFont="1" applyFill="1" applyBorder="1" applyProtection="1">
      <protection hidden="1"/>
    </xf>
    <xf numFmtId="9" fontId="12" fillId="7" borderId="23" xfId="0" applyNumberFormat="1" applyFont="1" applyFill="1" applyBorder="1" applyProtection="1">
      <protection hidden="1"/>
    </xf>
    <xf numFmtId="9" fontId="12" fillId="2" borderId="23" xfId="0" applyNumberFormat="1" applyFont="1" applyFill="1" applyBorder="1" applyProtection="1">
      <protection hidden="1"/>
    </xf>
    <xf numFmtId="9" fontId="12" fillId="12" borderId="23" xfId="0" applyNumberFormat="1" applyFont="1" applyFill="1" applyBorder="1" applyProtection="1">
      <protection hidden="1"/>
    </xf>
    <xf numFmtId="0" fontId="12" fillId="0" borderId="18" xfId="0" applyFont="1" applyBorder="1" applyProtection="1">
      <protection hidden="1"/>
    </xf>
    <xf numFmtId="10" fontId="12" fillId="0" borderId="59" xfId="0" applyNumberFormat="1" applyFont="1" applyBorder="1" applyProtection="1">
      <protection hidden="1"/>
    </xf>
    <xf numFmtId="9" fontId="12" fillId="8" borderId="23" xfId="0" applyNumberFormat="1" applyFont="1" applyFill="1" applyBorder="1" applyProtection="1">
      <protection hidden="1"/>
    </xf>
    <xf numFmtId="9" fontId="12" fillId="9" borderId="23" xfId="0" applyNumberFormat="1" applyFont="1" applyFill="1" applyBorder="1" applyProtection="1">
      <protection hidden="1"/>
    </xf>
    <xf numFmtId="9" fontId="12" fillId="10" borderId="23" xfId="0" applyNumberFormat="1" applyFont="1" applyFill="1" applyBorder="1" applyProtection="1">
      <protection hidden="1"/>
    </xf>
    <xf numFmtId="0" fontId="12" fillId="0" borderId="59" xfId="0" applyFont="1" applyBorder="1" applyProtection="1">
      <protection hidden="1"/>
    </xf>
    <xf numFmtId="0" fontId="12" fillId="13" borderId="19" xfId="0" applyFont="1" applyFill="1" applyBorder="1" applyProtection="1">
      <protection hidden="1"/>
    </xf>
    <xf numFmtId="0" fontId="12" fillId="13" borderId="39" xfId="0" applyFont="1" applyFill="1" applyBorder="1" applyProtection="1">
      <protection hidden="1"/>
    </xf>
    <xf numFmtId="0" fontId="13" fillId="13" borderId="39" xfId="0" applyFont="1" applyFill="1" applyBorder="1" applyAlignment="1" applyProtection="1">
      <alignment horizontal="right"/>
      <protection hidden="1"/>
    </xf>
    <xf numFmtId="9" fontId="12" fillId="13" borderId="60" xfId="0" applyNumberFormat="1" applyFont="1" applyFill="1" applyBorder="1" applyProtection="1">
      <protection hidden="1"/>
    </xf>
    <xf numFmtId="9" fontId="12" fillId="13" borderId="25" xfId="0" applyNumberFormat="1" applyFont="1" applyFill="1" applyBorder="1" applyProtection="1">
      <protection hidden="1"/>
    </xf>
    <xf numFmtId="0" fontId="11" fillId="0" borderId="18" xfId="0" applyFont="1" applyBorder="1" applyProtection="1">
      <protection hidden="1"/>
    </xf>
    <xf numFmtId="0" fontId="3" fillId="0" borderId="23" xfId="0" applyFont="1" applyBorder="1" applyAlignment="1" applyProtection="1">
      <alignment horizontal="center" vertical="top" wrapText="1"/>
      <protection hidden="1"/>
    </xf>
    <xf numFmtId="0" fontId="1" fillId="18" borderId="42" xfId="0" applyNumberFormat="1" applyFont="1" applyFill="1" applyBorder="1" applyAlignment="1" applyProtection="1">
      <alignment horizontal="center" vertical="top" wrapText="1"/>
      <protection hidden="1"/>
    </xf>
    <xf numFmtId="0" fontId="1" fillId="18" borderId="43" xfId="0" applyNumberFormat="1" applyFont="1" applyFill="1" applyBorder="1" applyAlignment="1" applyProtection="1">
      <alignment horizontal="center" vertical="top" wrapText="1"/>
      <protection hidden="1"/>
    </xf>
    <xf numFmtId="0" fontId="1" fillId="18" borderId="42" xfId="0" applyFont="1" applyFill="1" applyBorder="1" applyAlignment="1" applyProtection="1">
      <alignment horizontal="center" vertical="top" wrapText="1"/>
      <protection hidden="1"/>
    </xf>
    <xf numFmtId="0" fontId="1" fillId="18" borderId="43" xfId="0" applyFont="1" applyFill="1" applyBorder="1" applyAlignment="1" applyProtection="1">
      <alignment horizontal="center" vertical="top" wrapText="1"/>
      <protection hidden="1"/>
    </xf>
    <xf numFmtId="0" fontId="2" fillId="22" borderId="20" xfId="0" applyNumberFormat="1" applyFont="1" applyFill="1" applyBorder="1" applyAlignment="1" applyProtection="1">
      <alignment horizontal="center" vertical="top" wrapText="1"/>
      <protection hidden="1"/>
    </xf>
    <xf numFmtId="0" fontId="2" fillId="22" borderId="27" xfId="0" applyNumberFormat="1" applyFont="1" applyFill="1" applyBorder="1" applyAlignment="1" applyProtection="1">
      <alignment horizontal="center" vertical="top" wrapText="1"/>
      <protection hidden="1"/>
    </xf>
    <xf numFmtId="0" fontId="2" fillId="22" borderId="20" xfId="0" applyFont="1" applyFill="1" applyBorder="1" applyAlignment="1" applyProtection="1">
      <alignment horizontal="center" vertical="top" wrapText="1"/>
      <protection hidden="1"/>
    </xf>
    <xf numFmtId="0" fontId="2" fillId="22" borderId="27" xfId="0" applyFont="1" applyFill="1" applyBorder="1" applyAlignment="1" applyProtection="1">
      <alignment horizontal="center" vertical="top" wrapText="1"/>
      <protection hidden="1"/>
    </xf>
    <xf numFmtId="0" fontId="28" fillId="23" borderId="33" xfId="0" applyFont="1" applyFill="1" applyBorder="1" applyAlignment="1" applyProtection="1">
      <alignment horizontal="center" vertical="top" wrapText="1"/>
      <protection hidden="1"/>
    </xf>
    <xf numFmtId="0" fontId="28" fillId="23" borderId="34" xfId="0" applyFont="1" applyFill="1" applyBorder="1" applyAlignment="1" applyProtection="1">
      <alignment horizontal="center" vertical="top" wrapText="1"/>
      <protection hidden="1"/>
    </xf>
    <xf numFmtId="10" fontId="3" fillId="19" borderId="1" xfId="0" applyNumberFormat="1" applyFont="1" applyFill="1" applyBorder="1" applyAlignment="1" applyProtection="1">
      <alignment horizontal="center" vertical="top" wrapText="1"/>
      <protection hidden="1"/>
    </xf>
    <xf numFmtId="10" fontId="3" fillId="19" borderId="23" xfId="0" applyNumberFormat="1" applyFont="1" applyFill="1" applyBorder="1" applyAlignment="1" applyProtection="1">
      <alignment horizontal="center" vertical="top" wrapText="1"/>
      <protection hidden="1"/>
    </xf>
    <xf numFmtId="0" fontId="28" fillId="24" borderId="49" xfId="0" applyFont="1" applyFill="1" applyBorder="1" applyAlignment="1" applyProtection="1">
      <alignment horizontal="center" vertical="top" wrapText="1"/>
      <protection hidden="1"/>
    </xf>
    <xf numFmtId="0" fontId="28" fillId="24" borderId="40" xfId="0" applyFont="1" applyFill="1" applyBorder="1" applyAlignment="1" applyProtection="1">
      <alignment horizontal="center" vertical="top" wrapText="1"/>
      <protection hidden="1"/>
    </xf>
    <xf numFmtId="0" fontId="1" fillId="0" borderId="26" xfId="0" applyFont="1" applyFill="1" applyBorder="1" applyAlignment="1" applyProtection="1">
      <alignment horizontal="center" vertical="top" wrapText="1"/>
      <protection hidden="1"/>
    </xf>
    <xf numFmtId="0" fontId="25" fillId="0" borderId="28" xfId="0" applyFont="1" applyBorder="1" applyProtection="1">
      <protection hidden="1"/>
    </xf>
    <xf numFmtId="0" fontId="25" fillId="0" borderId="12" xfId="0" applyFont="1" applyBorder="1" applyProtection="1">
      <protection hidden="1"/>
    </xf>
    <xf numFmtId="2" fontId="26" fillId="0" borderId="29" xfId="0" applyNumberFormat="1" applyFont="1" applyBorder="1" applyProtection="1">
      <protection hidden="1"/>
    </xf>
    <xf numFmtId="10" fontId="26" fillId="0" borderId="30" xfId="0" applyNumberFormat="1" applyFont="1" applyBorder="1" applyProtection="1">
      <protection hidden="1"/>
    </xf>
    <xf numFmtId="0" fontId="1" fillId="0" borderId="41" xfId="0" applyFont="1" applyFill="1" applyBorder="1" applyAlignment="1" applyProtection="1">
      <alignment horizontal="center" vertical="top" wrapText="1"/>
      <protection hidden="1"/>
    </xf>
    <xf numFmtId="2" fontId="26" fillId="0" borderId="51" xfId="0" applyNumberFormat="1" applyFont="1" applyBorder="1" applyProtection="1">
      <protection hidden="1"/>
    </xf>
    <xf numFmtId="10" fontId="26" fillId="0" borderId="52" xfId="0" applyNumberFormat="1" applyFont="1" applyBorder="1" applyProtection="1">
      <protection hidden="1"/>
    </xf>
    <xf numFmtId="0" fontId="25" fillId="0" borderId="0" xfId="0" applyFont="1" applyBorder="1" applyProtection="1">
      <protection hidden="1"/>
    </xf>
    <xf numFmtId="0" fontId="29" fillId="0" borderId="28" xfId="0" applyFont="1" applyBorder="1" applyProtection="1">
      <protection hidden="1"/>
    </xf>
    <xf numFmtId="0" fontId="29" fillId="0" borderId="12" xfId="0" applyFont="1" applyBorder="1" applyProtection="1">
      <protection hidden="1"/>
    </xf>
    <xf numFmtId="0" fontId="28" fillId="0" borderId="48" xfId="0" applyFont="1" applyFill="1" applyBorder="1" applyAlignment="1" applyProtection="1">
      <alignment horizontal="center" vertical="top" wrapText="1"/>
      <protection hidden="1"/>
    </xf>
    <xf numFmtId="0" fontId="29" fillId="0" borderId="0" xfId="0" applyFont="1" applyBorder="1" applyProtection="1">
      <protection hidden="1"/>
    </xf>
    <xf numFmtId="2" fontId="30" fillId="0" borderId="51" xfId="0" applyNumberFormat="1" applyFont="1" applyBorder="1" applyProtection="1">
      <protection hidden="1"/>
    </xf>
    <xf numFmtId="10" fontId="30" fillId="0" borderId="52" xfId="0" applyNumberFormat="1" applyFont="1" applyBorder="1" applyProtection="1">
      <protection hidden="1"/>
    </xf>
    <xf numFmtId="0" fontId="3" fillId="0" borderId="0" xfId="0" applyFont="1" applyFill="1" applyBorder="1" applyAlignment="1" applyProtection="1">
      <alignment horizontal="center" vertical="top" wrapText="1"/>
      <protection hidden="1"/>
    </xf>
    <xf numFmtId="0" fontId="21" fillId="0" borderId="7" xfId="0" applyFont="1" applyBorder="1" applyProtection="1">
      <protection hidden="1"/>
    </xf>
    <xf numFmtId="0" fontId="5" fillId="0" borderId="26" xfId="0" applyFont="1" applyFill="1" applyBorder="1" applyAlignment="1" applyProtection="1">
      <alignment horizontal="center" vertical="top" wrapText="1"/>
      <protection hidden="1"/>
    </xf>
    <xf numFmtId="0" fontId="5" fillId="0" borderId="53" xfId="0" applyFont="1" applyFill="1" applyBorder="1" applyAlignment="1" applyProtection="1">
      <alignment horizontal="center" vertical="top" wrapText="1"/>
      <protection hidden="1"/>
    </xf>
    <xf numFmtId="0" fontId="5" fillId="0" borderId="5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0" borderId="9" xfId="0" applyFont="1" applyBorder="1" applyAlignment="1" applyProtection="1">
      <alignment horizontal="center" vertical="top" wrapText="1"/>
      <protection locked="0"/>
    </xf>
    <xf numFmtId="0" fontId="12" fillId="0" borderId="6"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14" borderId="14" xfId="0" applyFont="1" applyFill="1" applyBorder="1" applyAlignment="1" applyProtection="1">
      <alignment horizontal="center" vertical="center"/>
      <protection locked="0"/>
    </xf>
    <xf numFmtId="0" fontId="21" fillId="17" borderId="13" xfId="0" applyFont="1" applyFill="1" applyBorder="1" applyProtection="1">
      <protection hidden="1"/>
    </xf>
    <xf numFmtId="0" fontId="21" fillId="17" borderId="1" xfId="0" applyFont="1" applyFill="1" applyBorder="1" applyProtection="1">
      <protection hidden="1"/>
    </xf>
    <xf numFmtId="2" fontId="12" fillId="0" borderId="13" xfId="0" applyNumberFormat="1" applyFont="1" applyBorder="1" applyProtection="1">
      <protection hidden="1"/>
    </xf>
    <xf numFmtId="164" fontId="12" fillId="0" borderId="1" xfId="0" applyNumberFormat="1" applyFont="1" applyBorder="1" applyProtection="1">
      <protection hidden="1"/>
    </xf>
    <xf numFmtId="2" fontId="12" fillId="14" borderId="15"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6" xfId="0" applyNumberFormat="1" applyFont="1" applyFill="1" applyBorder="1" applyProtection="1">
      <protection hidden="1"/>
    </xf>
    <xf numFmtId="164" fontId="12" fillId="14" borderId="7" xfId="0" applyNumberFormat="1" applyFont="1" applyFill="1" applyBorder="1" applyProtection="1">
      <protection hidden="1"/>
    </xf>
    <xf numFmtId="0" fontId="2" fillId="0" borderId="68"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20" borderId="24" xfId="0" applyFont="1" applyFill="1" applyBorder="1" applyAlignment="1" applyProtection="1">
      <alignment horizontal="center" vertical="top" wrapText="1"/>
      <protection hidden="1"/>
    </xf>
    <xf numFmtId="0" fontId="5" fillId="20" borderId="60" xfId="0" applyFont="1" applyFill="1" applyBorder="1" applyAlignment="1" applyProtection="1">
      <alignment horizontal="center" vertical="top" wrapText="1"/>
      <protection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5" fillId="20" borderId="25" xfId="0" applyFont="1" applyFill="1" applyBorder="1" applyAlignment="1" applyProtection="1">
      <alignment horizontal="center" vertical="top" wrapText="1"/>
      <protection hidden="1"/>
    </xf>
    <xf numFmtId="0" fontId="2" fillId="21" borderId="38" xfId="0" applyFont="1" applyFill="1" applyBorder="1" applyAlignment="1" applyProtection="1">
      <alignment horizontal="center" vertical="top" wrapText="1"/>
      <protection hidden="1"/>
    </xf>
    <xf numFmtId="0" fontId="12" fillId="0" borderId="1"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0" borderId="1" xfId="0" applyFont="1" applyBorder="1" applyAlignment="1" applyProtection="1">
      <alignment horizontal="center"/>
      <protection locked="0"/>
    </xf>
    <xf numFmtId="0" fontId="1" fillId="18" borderId="70" xfId="0" applyNumberFormat="1" applyFont="1" applyFill="1" applyBorder="1" applyAlignment="1" applyProtection="1">
      <alignment horizontal="center" vertical="top" wrapText="1"/>
      <protection hidden="1"/>
    </xf>
    <xf numFmtId="0" fontId="28" fillId="23" borderId="71" xfId="0" applyFont="1" applyFill="1" applyBorder="1" applyAlignment="1" applyProtection="1">
      <alignment horizontal="center" vertical="top" wrapText="1"/>
      <protection hidden="1"/>
    </xf>
    <xf numFmtId="0" fontId="28" fillId="24" borderId="70"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3" borderId="1" xfId="0" applyFont="1" applyFill="1" applyBorder="1" applyAlignment="1" applyProtection="1">
      <alignment horizontal="center" vertical="center" wrapText="1"/>
      <protection hidden="1"/>
    </xf>
    <xf numFmtId="0" fontId="3" fillId="4" borderId="18" xfId="0" applyFont="1" applyFill="1" applyBorder="1" applyAlignment="1" applyProtection="1">
      <alignment horizontal="right"/>
      <protection hidden="1"/>
    </xf>
    <xf numFmtId="0" fontId="3" fillId="7" borderId="18" xfId="0" applyFont="1" applyFill="1" applyBorder="1" applyAlignment="1" applyProtection="1">
      <alignment horizontal="right" vertical="center"/>
      <protection hidden="1"/>
    </xf>
    <xf numFmtId="0" fontId="3" fillId="2" borderId="18" xfId="0" applyFont="1" applyFill="1" applyBorder="1" applyAlignment="1" applyProtection="1">
      <alignment horizontal="right" vertical="center"/>
      <protection hidden="1"/>
    </xf>
    <xf numFmtId="0" fontId="3" fillId="9" borderId="18" xfId="0" applyFont="1" applyFill="1" applyBorder="1" applyAlignment="1" applyProtection="1">
      <alignment horizontal="right" vertical="center"/>
      <protection hidden="1"/>
    </xf>
    <xf numFmtId="0" fontId="3" fillId="5" borderId="18" xfId="0" applyFont="1" applyFill="1" applyBorder="1" applyAlignment="1" applyProtection="1">
      <alignment horizontal="right" vertical="center"/>
      <protection hidden="1"/>
    </xf>
    <xf numFmtId="0" fontId="3" fillId="6" borderId="18" xfId="0" applyFont="1" applyFill="1" applyBorder="1" applyAlignment="1" applyProtection="1">
      <alignment horizontal="right" vertical="center"/>
      <protection hidden="1"/>
    </xf>
    <xf numFmtId="0" fontId="5" fillId="4" borderId="61" xfId="0" applyFont="1" applyFill="1" applyBorder="1" applyAlignment="1" applyProtection="1">
      <alignment horizontal="center"/>
      <protection hidden="1"/>
    </xf>
    <xf numFmtId="0" fontId="2" fillId="23" borderId="3" xfId="0" applyFont="1" applyFill="1" applyBorder="1" applyAlignment="1" applyProtection="1">
      <alignment horizontal="center" vertical="center"/>
      <protection hidden="1"/>
    </xf>
    <xf numFmtId="0" fontId="2" fillId="24" borderId="3" xfId="0" applyFont="1" applyFill="1" applyBorder="1" applyAlignment="1" applyProtection="1">
      <alignment horizontal="center" vertical="center"/>
      <protection hidden="1"/>
    </xf>
    <xf numFmtId="0" fontId="21" fillId="0" borderId="76" xfId="0" applyFont="1" applyBorder="1" applyProtection="1">
      <protection hidden="1"/>
    </xf>
    <xf numFmtId="0" fontId="5" fillId="0" borderId="7" xfId="0" applyFont="1" applyBorder="1" applyAlignment="1" applyProtection="1">
      <alignment horizontal="center"/>
      <protection hidden="1"/>
    </xf>
    <xf numFmtId="0" fontId="3" fillId="12" borderId="10" xfId="0" applyFont="1" applyFill="1" applyBorder="1" applyAlignment="1" applyProtection="1">
      <alignment horizontal="right" vertical="center"/>
      <protection hidden="1"/>
    </xf>
    <xf numFmtId="0" fontId="3" fillId="8" borderId="2" xfId="0" applyFont="1" applyFill="1" applyBorder="1" applyAlignment="1" applyProtection="1">
      <alignment horizontal="right" vertical="center"/>
      <protection hidden="1"/>
    </xf>
    <xf numFmtId="0" fontId="3" fillId="10" borderId="10" xfId="0" applyFont="1" applyFill="1" applyBorder="1" applyAlignment="1" applyProtection="1">
      <alignment horizontal="right" vertical="center"/>
      <protection hidden="1"/>
    </xf>
    <xf numFmtId="0" fontId="13" fillId="13" borderId="75" xfId="0" applyFont="1" applyFill="1" applyBorder="1" applyAlignment="1" applyProtection="1">
      <alignment horizontal="right"/>
      <protection hidden="1"/>
    </xf>
    <xf numFmtId="0" fontId="3" fillId="0" borderId="20" xfId="0" applyFont="1" applyBorder="1" applyAlignment="1" applyProtection="1">
      <alignment horizontal="right" vertical="center" wrapText="1"/>
      <protection hidden="1"/>
    </xf>
    <xf numFmtId="0" fontId="3" fillId="0" borderId="24" xfId="0" applyFont="1" applyBorder="1" applyAlignment="1" applyProtection="1">
      <alignment horizontal="right" vertical="center" wrapText="1"/>
      <protection hidden="1"/>
    </xf>
    <xf numFmtId="0" fontId="2" fillId="23" borderId="60" xfId="0" applyFont="1" applyFill="1" applyBorder="1" applyAlignment="1" applyProtection="1">
      <alignment horizontal="center" vertical="center"/>
      <protection hidden="1"/>
    </xf>
    <xf numFmtId="0" fontId="2" fillId="24" borderId="25" xfId="0" applyFont="1" applyFill="1" applyBorder="1" applyAlignment="1" applyProtection="1">
      <alignment horizontal="center" vertical="center"/>
      <protection hidden="1"/>
    </xf>
    <xf numFmtId="9" fontId="12" fillId="5" borderId="23" xfId="0" applyNumberFormat="1" applyFont="1" applyFill="1" applyBorder="1" applyAlignment="1" applyProtection="1">
      <alignment horizontal="center"/>
      <protection hidden="1"/>
    </xf>
    <xf numFmtId="9" fontId="12" fillId="6" borderId="23" xfId="0" applyNumberFormat="1" applyFont="1" applyFill="1" applyBorder="1" applyAlignment="1" applyProtection="1">
      <alignment horizontal="center"/>
      <protection hidden="1"/>
    </xf>
    <xf numFmtId="9" fontId="12" fillId="7" borderId="23" xfId="0" applyNumberFormat="1" applyFont="1" applyFill="1" applyBorder="1" applyAlignment="1" applyProtection="1">
      <alignment horizontal="center"/>
      <protection hidden="1"/>
    </xf>
    <xf numFmtId="9" fontId="12" fillId="2" borderId="23" xfId="0" applyNumberFormat="1" applyFont="1" applyFill="1" applyBorder="1" applyAlignment="1" applyProtection="1">
      <alignment horizontal="center"/>
      <protection hidden="1"/>
    </xf>
    <xf numFmtId="0" fontId="3" fillId="12" borderId="57" xfId="0" applyFont="1" applyFill="1" applyBorder="1" applyAlignment="1" applyProtection="1">
      <alignment horizontal="right" vertical="center"/>
      <protection hidden="1"/>
    </xf>
    <xf numFmtId="9" fontId="12" fillId="12" borderId="23" xfId="0" applyNumberFormat="1" applyFont="1" applyFill="1" applyBorder="1" applyAlignment="1" applyProtection="1">
      <alignment horizontal="center"/>
      <protection hidden="1"/>
    </xf>
    <xf numFmtId="0" fontId="3" fillId="0" borderId="77" xfId="0" applyFont="1" applyBorder="1" applyAlignment="1" applyProtection="1">
      <alignment horizontal="right"/>
      <protection hidden="1"/>
    </xf>
    <xf numFmtId="10" fontId="12" fillId="0" borderId="78" xfId="0" applyNumberFormat="1" applyFont="1" applyBorder="1" applyAlignment="1" applyProtection="1">
      <alignment horizontal="center"/>
      <protection hidden="1"/>
    </xf>
    <xf numFmtId="0" fontId="3" fillId="8" borderId="72" xfId="0" applyFont="1" applyFill="1" applyBorder="1" applyAlignment="1" applyProtection="1">
      <alignment horizontal="right" vertical="center"/>
      <protection hidden="1"/>
    </xf>
    <xf numFmtId="9" fontId="12" fillId="8" borderId="23" xfId="0" applyNumberFormat="1" applyFont="1" applyFill="1" applyBorder="1" applyAlignment="1" applyProtection="1">
      <alignment horizontal="center"/>
      <protection hidden="1"/>
    </xf>
    <xf numFmtId="9" fontId="12" fillId="9" borderId="23" xfId="0" applyNumberFormat="1" applyFont="1" applyFill="1" applyBorder="1" applyAlignment="1" applyProtection="1">
      <alignment horizontal="center"/>
      <protection hidden="1"/>
    </xf>
    <xf numFmtId="0" fontId="3" fillId="10" borderId="57" xfId="0" applyFont="1" applyFill="1" applyBorder="1" applyAlignment="1" applyProtection="1">
      <alignment horizontal="right" vertical="center"/>
      <protection hidden="1"/>
    </xf>
    <xf numFmtId="9" fontId="12" fillId="10" borderId="23" xfId="0" applyNumberFormat="1" applyFont="1" applyFill="1" applyBorder="1" applyAlignment="1" applyProtection="1">
      <alignment horizontal="center"/>
      <protection hidden="1"/>
    </xf>
    <xf numFmtId="0" fontId="12" fillId="0" borderId="78" xfId="0" applyFont="1" applyBorder="1" applyProtection="1">
      <protection hidden="1"/>
    </xf>
    <xf numFmtId="0" fontId="13" fillId="13" borderId="77" xfId="0" applyFont="1" applyFill="1" applyBorder="1" applyAlignment="1" applyProtection="1">
      <alignment horizontal="right"/>
      <protection hidden="1"/>
    </xf>
    <xf numFmtId="9" fontId="12" fillId="13" borderId="23" xfId="0" applyNumberFormat="1" applyFont="1" applyFill="1" applyBorder="1" applyAlignment="1" applyProtection="1">
      <alignment horizontal="center" vertical="center"/>
      <protection hidden="1"/>
    </xf>
    <xf numFmtId="0" fontId="21" fillId="0" borderId="78" xfId="0" applyFont="1" applyBorder="1" applyAlignment="1" applyProtection="1">
      <alignment horizontal="center"/>
      <protection hidden="1"/>
    </xf>
    <xf numFmtId="10" fontId="12" fillId="0" borderId="59" xfId="0" applyNumberFormat="1" applyFont="1" applyBorder="1" applyAlignment="1" applyProtection="1">
      <alignment horizontal="center"/>
      <protection hidden="1"/>
    </xf>
    <xf numFmtId="10" fontId="0" fillId="0" borderId="18" xfId="0" applyNumberFormat="1" applyBorder="1" applyProtection="1">
      <protection hidden="1"/>
    </xf>
    <xf numFmtId="0" fontId="21" fillId="0" borderId="79" xfId="0" applyFont="1" applyBorder="1" applyAlignment="1" applyProtection="1">
      <alignment horizontal="center"/>
      <protection hidden="1"/>
    </xf>
    <xf numFmtId="0" fontId="5" fillId="3" borderId="22" xfId="1" applyFont="1" applyFill="1" applyBorder="1" applyAlignment="1" applyProtection="1">
      <alignment horizontal="center" vertical="center" wrapText="1"/>
      <protection hidden="1"/>
    </xf>
    <xf numFmtId="0" fontId="5" fillId="0" borderId="22" xfId="1" applyFont="1" applyBorder="1" applyAlignment="1" applyProtection="1">
      <alignment horizontal="center" vertical="center" wrapText="1"/>
      <protection hidden="1"/>
    </xf>
    <xf numFmtId="0" fontId="5" fillId="0" borderId="22" xfId="1" applyFont="1" applyFill="1" applyBorder="1" applyAlignment="1" applyProtection="1">
      <alignment horizontal="center" vertical="center" wrapText="1"/>
      <protection hidden="1"/>
    </xf>
    <xf numFmtId="0" fontId="5" fillId="0" borderId="24" xfId="1" applyFont="1" applyBorder="1" applyAlignment="1" applyProtection="1">
      <alignment horizontal="center" vertical="center" wrapText="1"/>
      <protection hidden="1"/>
    </xf>
    <xf numFmtId="0" fontId="3" fillId="0" borderId="60" xfId="0" applyFont="1" applyBorder="1" applyAlignment="1" applyProtection="1">
      <alignment horizontal="center" vertical="center" wrapText="1"/>
      <protection hidden="1"/>
    </xf>
    <xf numFmtId="0" fontId="5" fillId="0" borderId="60" xfId="0" applyFont="1" applyBorder="1" applyAlignment="1" applyProtection="1">
      <alignment horizontal="center" vertical="center"/>
      <protection hidden="1"/>
    </xf>
    <xf numFmtId="0" fontId="5" fillId="0" borderId="60" xfId="0" applyFont="1" applyBorder="1" applyAlignment="1" applyProtection="1">
      <alignment horizontal="center"/>
      <protection hidden="1"/>
    </xf>
    <xf numFmtId="0" fontId="12" fillId="0" borderId="60" xfId="0" applyFont="1" applyBorder="1" applyAlignment="1" applyProtection="1">
      <alignment horizontal="center" vertical="center"/>
      <protection hidden="1"/>
    </xf>
    <xf numFmtId="9" fontId="12" fillId="4" borderId="81" xfId="0" applyNumberFormat="1" applyFont="1" applyFill="1" applyBorder="1" applyAlignment="1" applyProtection="1">
      <alignment horizontal="center"/>
      <protection hidden="1"/>
    </xf>
    <xf numFmtId="0" fontId="5" fillId="0" borderId="60" xfId="0" applyFont="1" applyBorder="1" applyAlignment="1" applyProtection="1">
      <alignment horizontal="center" vertical="center" wrapText="1"/>
      <protection hidden="1"/>
    </xf>
    <xf numFmtId="10" fontId="0" fillId="0" borderId="72" xfId="0" applyNumberFormat="1" applyBorder="1" applyProtection="1">
      <protection hidden="1"/>
    </xf>
    <xf numFmtId="0" fontId="2" fillId="15" borderId="73" xfId="0" applyFont="1" applyFill="1" applyBorder="1" applyAlignment="1" applyProtection="1">
      <alignment horizontal="right"/>
      <protection hidden="1"/>
    </xf>
    <xf numFmtId="0" fontId="2" fillId="15" borderId="83" xfId="0" applyFont="1" applyFill="1" applyBorder="1" applyAlignment="1" applyProtection="1">
      <alignment horizontal="right"/>
      <protection hidden="1"/>
    </xf>
    <xf numFmtId="0" fontId="2" fillId="22" borderId="83" xfId="0" applyFont="1" applyFill="1" applyBorder="1" applyAlignment="1" applyProtection="1">
      <alignment horizontal="right"/>
      <protection hidden="1"/>
    </xf>
    <xf numFmtId="0" fontId="26" fillId="15" borderId="3" xfId="0" applyFont="1" applyFill="1" applyBorder="1" applyAlignment="1" applyProtection="1">
      <alignment horizontal="center"/>
      <protection hidden="1"/>
    </xf>
    <xf numFmtId="0" fontId="1" fillId="15" borderId="3" xfId="0" applyFont="1" applyFill="1" applyBorder="1" applyAlignment="1" applyProtection="1">
      <alignment horizontal="center"/>
      <protection hidden="1"/>
    </xf>
    <xf numFmtId="9" fontId="26" fillId="15" borderId="3" xfId="0" applyNumberFormat="1" applyFont="1" applyFill="1" applyBorder="1" applyAlignment="1" applyProtection="1">
      <alignment horizontal="center"/>
      <protection hidden="1"/>
    </xf>
    <xf numFmtId="0" fontId="3" fillId="0" borderId="38" xfId="0" applyFont="1" applyBorder="1" applyAlignment="1" applyProtection="1">
      <alignment horizontal="center" vertical="top" wrapText="1"/>
      <protection hidden="1"/>
    </xf>
    <xf numFmtId="0" fontId="5" fillId="3" borderId="86" xfId="1" applyFont="1" applyFill="1" applyBorder="1" applyAlignment="1" applyProtection="1">
      <alignment horizontal="center" vertical="center" wrapText="1"/>
      <protection hidden="1"/>
    </xf>
    <xf numFmtId="0" fontId="3" fillId="3" borderId="61" xfId="0" applyFont="1" applyFill="1" applyBorder="1" applyAlignment="1" applyProtection="1">
      <alignment horizontal="center" vertical="center" wrapText="1"/>
      <protection hidden="1"/>
    </xf>
    <xf numFmtId="0" fontId="5" fillId="0" borderId="61" xfId="0" applyFont="1" applyBorder="1" applyAlignment="1" applyProtection="1">
      <alignment horizontal="center" vertical="center"/>
      <protection hidden="1"/>
    </xf>
    <xf numFmtId="0" fontId="5" fillId="0" borderId="61" xfId="0" applyFont="1" applyBorder="1" applyAlignment="1" applyProtection="1">
      <alignment horizontal="center"/>
      <protection hidden="1"/>
    </xf>
    <xf numFmtId="0" fontId="12" fillId="0" borderId="61" xfId="0" applyFont="1" applyBorder="1" applyAlignment="1" applyProtection="1">
      <alignment horizontal="center" vertical="center"/>
      <protection hidden="1"/>
    </xf>
    <xf numFmtId="0" fontId="3" fillId="0" borderId="37" xfId="0" applyFont="1" applyBorder="1" applyAlignment="1" applyProtection="1">
      <alignment horizontal="center" vertical="top" wrapText="1"/>
      <protection hidden="1"/>
    </xf>
    <xf numFmtId="0" fontId="3" fillId="0" borderId="50" xfId="0" applyFont="1" applyBorder="1" applyAlignment="1" applyProtection="1">
      <alignment horizontal="center" vertical="top" wrapText="1"/>
      <protection hidden="1"/>
    </xf>
    <xf numFmtId="0" fontId="3" fillId="10" borderId="87" xfId="0" applyFont="1" applyFill="1" applyBorder="1" applyAlignment="1" applyProtection="1">
      <alignment horizontal="right" vertical="center"/>
      <protection hidden="1"/>
    </xf>
    <xf numFmtId="0" fontId="3" fillId="12" borderId="87" xfId="0" applyFont="1" applyFill="1" applyBorder="1" applyAlignment="1" applyProtection="1">
      <alignment horizontal="right" vertical="center"/>
      <protection hidden="1"/>
    </xf>
    <xf numFmtId="0" fontId="3" fillId="8" borderId="9" xfId="0" applyFont="1" applyFill="1" applyBorder="1" applyAlignment="1" applyProtection="1">
      <alignment horizontal="right" vertical="center"/>
      <protection hidden="1"/>
    </xf>
    <xf numFmtId="0" fontId="13" fillId="13" borderId="6" xfId="0" applyFont="1" applyFill="1" applyBorder="1" applyAlignment="1" applyProtection="1">
      <alignment horizontal="right"/>
      <protection hidden="1"/>
    </xf>
    <xf numFmtId="0" fontId="32" fillId="0" borderId="0" xfId="0" applyFont="1" applyProtection="1">
      <protection locked="0"/>
    </xf>
    <xf numFmtId="0" fontId="0" fillId="0" borderId="0" xfId="0" applyProtection="1">
      <protection locked="0"/>
    </xf>
    <xf numFmtId="0" fontId="17" fillId="0" borderId="0" xfId="0" applyFont="1" applyBorder="1" applyAlignment="1" applyProtection="1">
      <protection locked="0"/>
    </xf>
    <xf numFmtId="0" fontId="3" fillId="0" borderId="0" xfId="0" applyFont="1" applyBorder="1" applyAlignment="1" applyProtection="1">
      <alignment horizontal="right" vertical="center" wrapText="1"/>
      <protection locked="0"/>
    </xf>
    <xf numFmtId="0" fontId="32" fillId="0" borderId="0" xfId="0" applyFont="1" applyAlignment="1" applyProtection="1">
      <alignment wrapText="1"/>
      <protection locked="0"/>
    </xf>
    <xf numFmtId="0" fontId="0" fillId="0" borderId="0" xfId="0" applyAlignment="1" applyProtection="1">
      <alignment wrapText="1"/>
      <protection locked="0"/>
    </xf>
    <xf numFmtId="0" fontId="3" fillId="0" borderId="4" xfId="0" applyFont="1" applyBorder="1" applyAlignment="1" applyProtection="1">
      <alignment horizontal="right"/>
      <protection locked="0"/>
    </xf>
    <xf numFmtId="10" fontId="0" fillId="0" borderId="0" xfId="0" applyNumberFormat="1" applyBorder="1" applyProtection="1">
      <protection locked="0"/>
    </xf>
    <xf numFmtId="0" fontId="21" fillId="0" borderId="7" xfId="0" applyFont="1" applyBorder="1" applyProtection="1">
      <protection locked="0"/>
    </xf>
    <xf numFmtId="0" fontId="0" fillId="0" borderId="80" xfId="0" applyBorder="1" applyProtection="1">
      <protection locked="0"/>
    </xf>
    <xf numFmtId="0" fontId="12" fillId="0" borderId="0" xfId="0" applyFont="1" applyProtection="1">
      <protection locked="0"/>
    </xf>
    <xf numFmtId="0" fontId="4" fillId="0" borderId="0" xfId="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0" fillId="0" borderId="85" xfId="0" applyBorder="1" applyProtection="1">
      <protection locked="0"/>
    </xf>
    <xf numFmtId="0" fontId="5" fillId="0" borderId="0" xfId="0" applyFont="1" applyBorder="1" applyProtection="1">
      <protection locked="0"/>
    </xf>
    <xf numFmtId="0" fontId="0" fillId="0" borderId="0" xfId="0" applyAlignment="1" applyProtection="1">
      <alignment horizontal="center"/>
      <protection locked="0"/>
    </xf>
    <xf numFmtId="0" fontId="0" fillId="0" borderId="20" xfId="0" applyBorder="1" applyAlignment="1" applyProtection="1">
      <alignment horizontal="center" vertical="center"/>
    </xf>
    <xf numFmtId="0" fontId="31" fillId="0" borderId="21" xfId="0" applyFont="1" applyBorder="1" applyAlignment="1" applyProtection="1">
      <alignment horizontal="center" vertical="center"/>
    </xf>
    <xf numFmtId="0" fontId="0" fillId="0" borderId="22" xfId="0" applyBorder="1" applyAlignment="1" applyProtection="1">
      <alignment horizontal="center" vertical="center"/>
    </xf>
    <xf numFmtId="0" fontId="31" fillId="0" borderId="23" xfId="0" applyFont="1" applyBorder="1" applyAlignment="1" applyProtection="1">
      <alignment horizontal="center" vertical="center"/>
    </xf>
    <xf numFmtId="0" fontId="0" fillId="0" borderId="24" xfId="0" applyBorder="1" applyAlignment="1" applyProtection="1">
      <alignment horizontal="center" vertical="center"/>
    </xf>
    <xf numFmtId="0" fontId="31" fillId="0" borderId="25" xfId="0" applyFont="1" applyBorder="1" applyAlignment="1" applyProtection="1">
      <alignment horizontal="center" vertical="center"/>
    </xf>
    <xf numFmtId="164" fontId="12" fillId="0" borderId="61" xfId="0" applyNumberFormat="1" applyFont="1" applyBorder="1" applyAlignment="1" applyProtection="1">
      <alignment horizontal="center"/>
      <protection hidden="1"/>
    </xf>
    <xf numFmtId="164" fontId="12" fillId="0" borderId="1" xfId="0" applyNumberFormat="1" applyFont="1" applyBorder="1" applyAlignment="1" applyProtection="1">
      <alignment horizontal="center"/>
      <protection hidden="1"/>
    </xf>
    <xf numFmtId="164" fontId="12" fillId="0" borderId="60" xfId="0" applyNumberFormat="1" applyFont="1" applyBorder="1" applyAlignment="1" applyProtection="1">
      <alignment horizontal="center"/>
      <protection hidden="1"/>
    </xf>
    <xf numFmtId="0" fontId="1" fillId="0" borderId="0" xfId="0" applyFont="1" applyFill="1" applyAlignment="1" applyProtection="1">
      <alignment horizontal="left" vertical="center" wrapText="1"/>
      <protection locked="0"/>
    </xf>
    <xf numFmtId="0" fontId="5" fillId="0" borderId="5" xfId="0" applyFont="1" applyBorder="1" applyAlignment="1" applyProtection="1">
      <alignment horizontal="center"/>
      <protection locked="0"/>
    </xf>
    <xf numFmtId="0" fontId="12" fillId="0" borderId="59" xfId="0" applyFont="1" applyBorder="1" applyProtection="1">
      <protection locked="0"/>
    </xf>
    <xf numFmtId="0" fontId="0" fillId="0" borderId="82" xfId="0" applyBorder="1" applyProtection="1">
      <protection locked="0"/>
    </xf>
    <xf numFmtId="0" fontId="22" fillId="0" borderId="0" xfId="0" applyFont="1" applyFill="1" applyBorder="1" applyAlignment="1" applyProtection="1">
      <alignment vertical="top" wrapText="1" readingOrder="1"/>
      <protection locked="0"/>
    </xf>
    <xf numFmtId="0" fontId="12" fillId="0" borderId="0" xfId="0" applyFont="1" applyBorder="1" applyAlignment="1" applyProtection="1">
      <protection locked="0"/>
    </xf>
    <xf numFmtId="0" fontId="0" fillId="0" borderId="0" xfId="0" applyBorder="1" applyProtection="1">
      <protection locked="0"/>
    </xf>
    <xf numFmtId="0" fontId="0" fillId="0" borderId="0" xfId="0" applyAlignment="1" applyProtection="1">
      <alignment horizontal="left" vertical="top"/>
      <protection locked="0"/>
    </xf>
    <xf numFmtId="0" fontId="12" fillId="0" borderId="18" xfId="0" applyFont="1" applyBorder="1" applyProtection="1">
      <protection locked="0"/>
    </xf>
    <xf numFmtId="0" fontId="12" fillId="0" borderId="0" xfId="0" applyFont="1" applyBorder="1" applyProtection="1">
      <protection locked="0"/>
    </xf>
    <xf numFmtId="0" fontId="12" fillId="13" borderId="19" xfId="0" applyFont="1" applyFill="1" applyBorder="1" applyProtection="1">
      <protection locked="0"/>
    </xf>
    <xf numFmtId="0" fontId="12" fillId="13" borderId="39" xfId="0" applyFont="1" applyFill="1" applyBorder="1" applyProtection="1">
      <protection locked="0"/>
    </xf>
    <xf numFmtId="0" fontId="13" fillId="13" borderId="39" xfId="0" applyFont="1" applyFill="1" applyBorder="1" applyAlignment="1" applyProtection="1">
      <alignment horizontal="right"/>
      <protection locked="0"/>
    </xf>
    <xf numFmtId="0" fontId="12" fillId="13" borderId="60" xfId="0" applyFont="1" applyFill="1" applyBorder="1" applyAlignment="1" applyProtection="1">
      <alignment horizontal="center" vertical="center"/>
      <protection locked="0"/>
    </xf>
    <xf numFmtId="9" fontId="12" fillId="13" borderId="25" xfId="0" applyNumberFormat="1" applyFont="1" applyFill="1" applyBorder="1" applyAlignment="1" applyProtection="1">
      <alignment horizontal="right" vertical="center"/>
      <protection locked="0"/>
    </xf>
    <xf numFmtId="0" fontId="2" fillId="0" borderId="6"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12" fillId="0" borderId="64" xfId="0" applyFont="1" applyBorder="1" applyProtection="1">
      <protection locked="0"/>
    </xf>
    <xf numFmtId="0" fontId="3" fillId="0" borderId="0" xfId="0" applyFont="1" applyFill="1" applyBorder="1" applyAlignment="1" applyProtection="1">
      <alignment horizontal="center" vertical="top" wrapText="1"/>
      <protection locked="0"/>
    </xf>
    <xf numFmtId="0" fontId="15" fillId="0" borderId="61" xfId="0" applyFont="1" applyBorder="1" applyAlignment="1" applyProtection="1">
      <alignment horizontal="center" vertical="top" wrapText="1"/>
      <protection locked="0"/>
    </xf>
    <xf numFmtId="0" fontId="15" fillId="0" borderId="70" xfId="0" applyFont="1" applyBorder="1" applyAlignment="1" applyProtection="1">
      <alignment horizontal="center" vertical="top" wrapText="1"/>
      <protection locked="0"/>
    </xf>
    <xf numFmtId="0" fontId="24" fillId="0" borderId="0" xfId="0" applyFont="1" applyBorder="1" applyAlignment="1" applyProtection="1">
      <alignment wrapText="1"/>
      <protection locked="0"/>
    </xf>
    <xf numFmtId="0" fontId="25" fillId="0" borderId="0" xfId="0" applyFont="1" applyProtection="1">
      <protection locked="0"/>
    </xf>
    <xf numFmtId="0" fontId="27" fillId="0" borderId="0" xfId="0" applyFont="1" applyBorder="1" applyAlignment="1" applyProtection="1">
      <alignment wrapText="1"/>
      <protection locked="0"/>
    </xf>
    <xf numFmtId="0" fontId="29" fillId="0" borderId="0" xfId="0" applyFont="1" applyProtection="1">
      <protection locked="0"/>
    </xf>
    <xf numFmtId="0" fontId="20" fillId="0" borderId="0" xfId="0" applyFont="1" applyBorder="1" applyAlignment="1" applyProtection="1">
      <alignment wrapText="1"/>
      <protection locked="0"/>
    </xf>
    <xf numFmtId="0" fontId="0" fillId="0" borderId="0" xfId="0" applyBorder="1" applyAlignment="1" applyProtection="1">
      <alignment horizontal="center" vertical="top" wrapText="1"/>
      <protection locked="0"/>
    </xf>
    <xf numFmtId="0" fontId="3" fillId="0" borderId="7" xfId="0" applyFont="1" applyBorder="1" applyAlignment="1" applyProtection="1">
      <alignment horizontal="center" vertical="top" wrapText="1"/>
      <protection locked="0"/>
    </xf>
    <xf numFmtId="0" fontId="0" fillId="0" borderId="7" xfId="0" applyBorder="1" applyProtection="1">
      <protection locked="0"/>
    </xf>
    <xf numFmtId="0" fontId="3" fillId="0" borderId="36" xfId="0" applyFont="1" applyBorder="1" applyAlignment="1" applyProtection="1">
      <alignment horizontal="center" vertical="top" wrapText="1"/>
      <protection locked="0"/>
    </xf>
    <xf numFmtId="0" fontId="21" fillId="0" borderId="36" xfId="0" applyFont="1" applyBorder="1" applyProtection="1">
      <protection locked="0"/>
    </xf>
    <xf numFmtId="0" fontId="3" fillId="16" borderId="37" xfId="0" applyFont="1" applyFill="1" applyBorder="1" applyAlignment="1" applyProtection="1">
      <alignment horizontal="center" vertical="top" wrapText="1"/>
      <protection locked="0"/>
    </xf>
    <xf numFmtId="0" fontId="3" fillId="16" borderId="38" xfId="0" applyFont="1" applyFill="1" applyBorder="1" applyAlignment="1" applyProtection="1">
      <alignment horizontal="center" vertical="top" wrapText="1"/>
      <protection locked="0"/>
    </xf>
    <xf numFmtId="0" fontId="3" fillId="17" borderId="6" xfId="0" applyFont="1" applyFill="1" applyBorder="1" applyAlignment="1" applyProtection="1">
      <alignment horizontal="center" vertical="top" wrapText="1"/>
      <protection locked="0"/>
    </xf>
    <xf numFmtId="0" fontId="3" fillId="17" borderId="1" xfId="0" applyFont="1" applyFill="1" applyBorder="1" applyAlignment="1" applyProtection="1">
      <alignment horizontal="center" vertical="top" wrapText="1"/>
      <protection locked="0"/>
    </xf>
    <xf numFmtId="0" fontId="3" fillId="17" borderId="11" xfId="0" applyFont="1" applyFill="1" applyBorder="1" applyAlignment="1" applyProtection="1">
      <alignment horizontal="center" vertical="top" wrapText="1"/>
      <protection locked="0"/>
    </xf>
    <xf numFmtId="0" fontId="0" fillId="17" borderId="12" xfId="0" applyFill="1" applyBorder="1" applyProtection="1">
      <protection hidden="1"/>
    </xf>
    <xf numFmtId="0" fontId="0" fillId="0" borderId="12" xfId="0" applyBorder="1" applyProtection="1">
      <protection hidden="1"/>
    </xf>
    <xf numFmtId="0" fontId="0" fillId="14" borderId="12" xfId="0" applyFill="1" applyBorder="1" applyProtection="1">
      <protection hidden="1"/>
    </xf>
    <xf numFmtId="0" fontId="5" fillId="0" borderId="0" xfId="0" applyFont="1" applyFill="1" applyBorder="1" applyAlignment="1" applyProtection="1">
      <alignment horizontal="center" vertical="center"/>
      <protection hidden="1"/>
    </xf>
    <xf numFmtId="0" fontId="0" fillId="0" borderId="28" xfId="0" applyBorder="1" applyProtection="1">
      <protection hidden="1"/>
    </xf>
    <xf numFmtId="0" fontId="3" fillId="0" borderId="12" xfId="0" applyFont="1" applyFill="1" applyBorder="1" applyAlignment="1" applyProtection="1">
      <alignment horizontal="center" vertical="top" wrapText="1"/>
      <protection hidden="1"/>
    </xf>
    <xf numFmtId="0" fontId="0" fillId="0" borderId="67" xfId="0" applyBorder="1" applyProtection="1">
      <protection hidden="1"/>
    </xf>
    <xf numFmtId="0" fontId="23" fillId="0" borderId="20" xfId="0" applyFont="1" applyBorder="1" applyAlignment="1" applyProtection="1">
      <alignment horizontal="center" vertical="center"/>
    </xf>
    <xf numFmtId="0" fontId="23" fillId="0" borderId="22" xfId="0" applyFont="1" applyBorder="1" applyAlignment="1" applyProtection="1">
      <alignment horizontal="center" vertical="center"/>
    </xf>
    <xf numFmtId="0" fontId="23" fillId="0" borderId="24" xfId="0" applyFont="1" applyBorder="1" applyAlignment="1" applyProtection="1">
      <alignment horizontal="center" vertical="center"/>
    </xf>
    <xf numFmtId="0" fontId="5" fillId="11" borderId="20" xfId="1" applyFont="1" applyFill="1" applyBorder="1" applyAlignment="1" applyProtection="1">
      <alignment horizontal="center" vertical="center" wrapText="1"/>
    </xf>
    <xf numFmtId="0" fontId="5" fillId="11" borderId="21" xfId="0" applyFont="1" applyFill="1" applyBorder="1" applyAlignment="1" applyProtection="1">
      <alignment horizontal="center" vertical="center"/>
    </xf>
    <xf numFmtId="0" fontId="5" fillId="11" borderId="22" xfId="1" applyFont="1" applyFill="1" applyBorder="1" applyAlignment="1" applyProtection="1">
      <alignment horizontal="center" vertical="center" wrapText="1"/>
    </xf>
    <xf numFmtId="0" fontId="5" fillId="11" borderId="23" xfId="0" applyFont="1" applyFill="1" applyBorder="1" applyAlignment="1" applyProtection="1">
      <alignment horizontal="center" vertical="center"/>
    </xf>
    <xf numFmtId="0" fontId="5" fillId="11" borderId="24" xfId="1" applyFont="1" applyFill="1" applyBorder="1" applyAlignment="1" applyProtection="1">
      <alignment horizontal="center" vertical="center" wrapText="1"/>
    </xf>
    <xf numFmtId="0" fontId="5" fillId="11" borderId="25" xfId="0" applyFont="1" applyFill="1" applyBorder="1" applyAlignment="1" applyProtection="1">
      <alignment horizontal="center" vertical="center"/>
    </xf>
    <xf numFmtId="0" fontId="10" fillId="14" borderId="7" xfId="0" applyFont="1" applyFill="1" applyBorder="1" applyAlignment="1" applyProtection="1">
      <alignment textRotation="90"/>
    </xf>
    <xf numFmtId="0" fontId="14" fillId="14" borderId="7" xfId="1" applyFont="1" applyFill="1" applyBorder="1" applyAlignment="1" applyProtection="1">
      <alignment horizontal="center" vertical="center" wrapText="1"/>
    </xf>
    <xf numFmtId="0" fontId="5" fillId="14" borderId="7" xfId="0" applyFont="1" applyFill="1" applyBorder="1" applyAlignment="1" applyProtection="1">
      <alignment horizontal="center" vertical="center"/>
    </xf>
    <xf numFmtId="0" fontId="9" fillId="0" borderId="69" xfId="0" applyFont="1" applyBorder="1" applyAlignment="1" applyProtection="1">
      <alignment horizontal="center" vertical="center" textRotation="90"/>
    </xf>
    <xf numFmtId="0" fontId="10" fillId="0" borderId="41" xfId="0" applyFont="1" applyBorder="1" applyAlignment="1" applyProtection="1">
      <alignment horizontal="center" vertical="center" textRotation="90"/>
    </xf>
    <xf numFmtId="0" fontId="10" fillId="0" borderId="48" xfId="0" applyFont="1" applyBorder="1" applyAlignment="1" applyProtection="1">
      <alignment horizontal="center" vertical="center" textRotation="90"/>
    </xf>
    <xf numFmtId="0" fontId="3" fillId="4" borderId="18"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8" xfId="0" applyFont="1" applyBorder="1" applyAlignment="1" applyProtection="1">
      <protection hidden="1"/>
    </xf>
    <xf numFmtId="0" fontId="3" fillId="7" borderId="18" xfId="0" applyFont="1" applyFill="1" applyBorder="1" applyAlignment="1" applyProtection="1">
      <alignment horizontal="right" vertical="center"/>
      <protection hidden="1"/>
    </xf>
    <xf numFmtId="0" fontId="3" fillId="2" borderId="18" xfId="0" applyFont="1" applyFill="1" applyBorder="1" applyAlignment="1" applyProtection="1">
      <alignment horizontal="right" vertical="center"/>
      <protection hidden="1"/>
    </xf>
    <xf numFmtId="0" fontId="3" fillId="12" borderId="18" xfId="0" applyFont="1" applyFill="1" applyBorder="1" applyAlignment="1" applyProtection="1">
      <alignment horizontal="right" vertical="center"/>
      <protection hidden="1"/>
    </xf>
    <xf numFmtId="0" fontId="3" fillId="8" borderId="18" xfId="0" applyFont="1" applyFill="1" applyBorder="1" applyAlignment="1" applyProtection="1">
      <alignment horizontal="right" vertical="center"/>
      <protection hidden="1"/>
    </xf>
    <xf numFmtId="0" fontId="3" fillId="0" borderId="31" xfId="0" applyFont="1" applyFill="1" applyBorder="1" applyAlignment="1" applyProtection="1">
      <alignment horizontal="center" vertical="center" wrapText="1"/>
      <protection hidden="1"/>
    </xf>
    <xf numFmtId="0" fontId="3" fillId="0" borderId="45" xfId="0" applyFont="1" applyFill="1" applyBorder="1" applyAlignment="1" applyProtection="1">
      <alignment horizontal="center" vertical="center" wrapText="1"/>
      <protection hidden="1"/>
    </xf>
    <xf numFmtId="0" fontId="0" fillId="0" borderId="35" xfId="0" applyBorder="1" applyAlignment="1" applyProtection="1">
      <alignment horizontal="center" vertical="center" wrapText="1"/>
      <protection hidden="1"/>
    </xf>
    <xf numFmtId="0" fontId="28" fillId="0" borderId="32" xfId="0" applyFont="1" applyFill="1" applyBorder="1" applyAlignment="1" applyProtection="1">
      <alignment horizontal="center" vertical="center" wrapText="1"/>
      <protection hidden="1"/>
    </xf>
    <xf numFmtId="0" fontId="28" fillId="0" borderId="35" xfId="0" applyFont="1" applyFill="1" applyBorder="1" applyAlignment="1" applyProtection="1">
      <alignment horizontal="center" vertical="center" wrapText="1"/>
      <protection hidden="1"/>
    </xf>
    <xf numFmtId="0" fontId="19" fillId="0" borderId="0" xfId="0" applyFont="1" applyBorder="1" applyAlignment="1" applyProtection="1">
      <alignment horizontal="right" wrapText="1"/>
      <protection hidden="1"/>
    </xf>
    <xf numFmtId="0" fontId="23" fillId="0" borderId="8" xfId="0" applyFont="1" applyBorder="1" applyAlignment="1" applyProtection="1">
      <alignment horizontal="right" wrapText="1"/>
      <protection hidden="1"/>
    </xf>
    <xf numFmtId="0" fontId="2" fillId="0" borderId="26" xfId="0" applyFont="1" applyFill="1" applyBorder="1" applyAlignment="1" applyProtection="1">
      <alignment horizontal="center" vertical="center" wrapText="1"/>
      <protection hidden="1"/>
    </xf>
    <xf numFmtId="0" fontId="2" fillId="0" borderId="41" xfId="0" applyFont="1" applyFill="1" applyBorder="1" applyAlignment="1" applyProtection="1">
      <alignment horizontal="center" vertical="center" wrapText="1"/>
      <protection hidden="1"/>
    </xf>
    <xf numFmtId="0" fontId="2" fillId="0" borderId="31" xfId="0" applyFont="1" applyFill="1" applyBorder="1" applyAlignment="1" applyProtection="1">
      <alignment horizontal="center" vertical="center" wrapText="1"/>
      <protection hidden="1"/>
    </xf>
    <xf numFmtId="0" fontId="2" fillId="0" borderId="44" xfId="0" applyFont="1" applyFill="1" applyBorder="1" applyAlignment="1" applyProtection="1">
      <alignment horizontal="center" vertical="center" wrapText="1"/>
      <protection hidden="1"/>
    </xf>
    <xf numFmtId="0" fontId="5" fillId="2" borderId="1" xfId="0" applyFont="1" applyFill="1" applyBorder="1" applyAlignment="1" applyProtection="1">
      <alignment horizontal="left" vertical="top" wrapText="1"/>
    </xf>
    <xf numFmtId="0" fontId="0" fillId="0" borderId="1" xfId="0" applyFont="1" applyBorder="1" applyAlignment="1" applyProtection="1">
      <alignment horizontal="left" vertical="top" wrapText="1"/>
    </xf>
    <xf numFmtId="0" fontId="0" fillId="0" borderId="1" xfId="0" applyFont="1" applyBorder="1" applyAlignment="1" applyProtection="1"/>
    <xf numFmtId="0" fontId="3" fillId="9" borderId="18" xfId="0" applyFont="1" applyFill="1" applyBorder="1" applyAlignment="1" applyProtection="1">
      <alignment horizontal="right" vertical="center"/>
      <protection hidden="1"/>
    </xf>
    <xf numFmtId="0" fontId="3" fillId="10" borderId="18"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8" xfId="0" applyFont="1" applyFill="1" applyBorder="1" applyAlignment="1" applyProtection="1">
      <alignment horizontal="right" vertical="center"/>
      <protection hidden="1"/>
    </xf>
    <xf numFmtId="0" fontId="3" fillId="5" borderId="18" xfId="0" applyFont="1" applyFill="1" applyBorder="1" applyAlignment="1" applyProtection="1">
      <alignment horizontal="right" vertical="center"/>
      <protection hidden="1"/>
    </xf>
    <xf numFmtId="0" fontId="3" fillId="6" borderId="18" xfId="0" applyFont="1" applyFill="1" applyBorder="1" applyAlignment="1" applyProtection="1">
      <alignment horizontal="right" vertical="center"/>
      <protection hidden="1"/>
    </xf>
    <xf numFmtId="0" fontId="2" fillId="2" borderId="17" xfId="0" applyFont="1" applyFill="1" applyBorder="1" applyAlignment="1" applyProtection="1">
      <alignment vertical="top"/>
      <protection hidden="1"/>
    </xf>
    <xf numFmtId="0" fontId="2" fillId="2" borderId="55" xfId="0" applyFont="1" applyFill="1" applyBorder="1" applyAlignment="1" applyProtection="1">
      <alignment vertical="top"/>
      <protection hidden="1"/>
    </xf>
    <xf numFmtId="0" fontId="2" fillId="2" borderId="46" xfId="0" applyFont="1" applyFill="1" applyBorder="1" applyAlignment="1" applyProtection="1">
      <alignment vertical="top"/>
      <protection hidden="1"/>
    </xf>
    <xf numFmtId="0" fontId="2" fillId="2" borderId="18"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6" xfId="0" applyFont="1" applyFill="1" applyBorder="1" applyAlignment="1" applyProtection="1">
      <alignment vertical="top"/>
      <protection hidden="1"/>
    </xf>
    <xf numFmtId="0" fontId="2" fillId="2" borderId="57" xfId="0" applyFont="1" applyFill="1" applyBorder="1" applyAlignment="1" applyProtection="1">
      <alignment vertical="top"/>
      <protection hidden="1"/>
    </xf>
    <xf numFmtId="0" fontId="2" fillId="2" borderId="10" xfId="0" applyFont="1" applyFill="1" applyBorder="1" applyAlignment="1" applyProtection="1">
      <alignment vertical="top"/>
      <protection hidden="1"/>
    </xf>
    <xf numFmtId="0" fontId="2" fillId="2" borderId="58" xfId="0" applyFont="1" applyFill="1" applyBorder="1" applyAlignment="1" applyProtection="1">
      <alignment vertical="top"/>
      <protection hidden="1"/>
    </xf>
    <xf numFmtId="0" fontId="2" fillId="2" borderId="17" xfId="0" applyFont="1" applyFill="1" applyBorder="1" applyAlignment="1" applyProtection="1">
      <alignment vertical="top" wrapText="1"/>
      <protection hidden="1"/>
    </xf>
    <xf numFmtId="0" fontId="0" fillId="0" borderId="55" xfId="0" applyBorder="1" applyAlignment="1" applyProtection="1">
      <alignment vertical="top" wrapText="1"/>
      <protection hidden="1"/>
    </xf>
    <xf numFmtId="0" fontId="0" fillId="0" borderId="46" xfId="0" applyBorder="1" applyAlignment="1" applyProtection="1">
      <alignment vertical="top" wrapText="1"/>
      <protection hidden="1"/>
    </xf>
    <xf numFmtId="0" fontId="0" fillId="0" borderId="18"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6" xfId="0" applyBorder="1" applyAlignment="1" applyProtection="1">
      <alignment vertical="top" wrapText="1"/>
      <protection hidden="1"/>
    </xf>
    <xf numFmtId="0" fontId="0" fillId="0" borderId="57" xfId="0" applyBorder="1" applyAlignment="1" applyProtection="1">
      <alignment vertical="top" wrapText="1"/>
      <protection hidden="1"/>
    </xf>
    <xf numFmtId="0" fontId="0" fillId="0" borderId="10" xfId="0" applyBorder="1" applyAlignment="1" applyProtection="1">
      <alignment vertical="top" wrapText="1"/>
      <protection hidden="1"/>
    </xf>
    <xf numFmtId="0" fontId="0" fillId="0" borderId="58" xfId="0" applyBorder="1" applyAlignment="1" applyProtection="1">
      <alignment vertical="top" wrapText="1"/>
      <protection hidden="1"/>
    </xf>
    <xf numFmtId="0" fontId="3" fillId="0" borderId="62" xfId="0" applyFont="1" applyBorder="1" applyAlignment="1" applyProtection="1">
      <alignment horizontal="center" vertical="top" wrapText="1"/>
      <protection hidden="1"/>
    </xf>
    <xf numFmtId="0" fontId="3" fillId="0" borderId="63" xfId="0" applyFont="1" applyBorder="1" applyAlignment="1" applyProtection="1">
      <alignment horizontal="center" vertical="top" wrapText="1"/>
      <protection hidden="1"/>
    </xf>
    <xf numFmtId="0" fontId="3" fillId="0" borderId="65" xfId="0" applyFont="1" applyBorder="1" applyAlignment="1" applyProtection="1">
      <alignment horizontal="center" vertical="top" wrapText="1"/>
      <protection hidden="1"/>
    </xf>
    <xf numFmtId="0" fontId="3" fillId="0" borderId="66" xfId="0" applyFont="1" applyBorder="1" applyAlignment="1" applyProtection="1">
      <alignment horizontal="center" vertical="top" wrapText="1"/>
      <protection hidden="1"/>
    </xf>
    <xf numFmtId="0" fontId="23" fillId="0" borderId="17" xfId="0" applyFont="1" applyBorder="1" applyAlignment="1" applyProtection="1">
      <alignment horizontal="center" wrapText="1"/>
    </xf>
    <xf numFmtId="0" fontId="0" fillId="0" borderId="46" xfId="0" applyBorder="1" applyAlignment="1" applyProtection="1">
      <alignment horizontal="center" wrapText="1"/>
    </xf>
    <xf numFmtId="0" fontId="0" fillId="0" borderId="19" xfId="0" applyBorder="1" applyAlignment="1" applyProtection="1">
      <alignment horizontal="center" wrapText="1"/>
    </xf>
    <xf numFmtId="0" fontId="0" fillId="0" borderId="47" xfId="0" applyBorder="1" applyAlignment="1" applyProtection="1">
      <alignment horizontal="center" wrapText="1"/>
    </xf>
    <xf numFmtId="0" fontId="18" fillId="19" borderId="18" xfId="0" applyFont="1" applyFill="1" applyBorder="1" applyAlignment="1" applyProtection="1">
      <alignment horizontal="right"/>
      <protection hidden="1"/>
    </xf>
    <xf numFmtId="0" fontId="19" fillId="19" borderId="0" xfId="0" applyFont="1" applyFill="1" applyBorder="1" applyAlignment="1" applyProtection="1">
      <alignment horizontal="right"/>
      <protection hidden="1"/>
    </xf>
    <xf numFmtId="0" fontId="19" fillId="19" borderId="8" xfId="0" applyFont="1" applyFill="1" applyBorder="1" applyAlignment="1" applyProtection="1">
      <alignment horizontal="right"/>
      <protection hidden="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pplyProtection="1">
      <alignment wrapText="1"/>
      <protection hidden="1"/>
    </xf>
    <xf numFmtId="0" fontId="16" fillId="0" borderId="0" xfId="0" applyFont="1" applyBorder="1" applyAlignment="1" applyProtection="1">
      <alignment wrapText="1"/>
      <protection hidden="1"/>
    </xf>
    <xf numFmtId="0" fontId="17" fillId="0" borderId="0" xfId="0" applyFont="1" applyBorder="1" applyAlignment="1" applyProtection="1">
      <protection hidden="1"/>
    </xf>
    <xf numFmtId="0" fontId="5" fillId="0" borderId="0" xfId="0" applyFont="1" applyBorder="1" applyAlignment="1" applyProtection="1">
      <alignment vertical="center"/>
      <protection locked="0"/>
    </xf>
    <xf numFmtId="0" fontId="0" fillId="0" borderId="0" xfId="0" applyBorder="1" applyAlignment="1" applyProtection="1">
      <alignment vertical="center"/>
      <protection locked="0"/>
    </xf>
    <xf numFmtId="0" fontId="35" fillId="0" borderId="37" xfId="0" applyFont="1" applyBorder="1" applyAlignment="1" applyProtection="1">
      <alignment vertical="top" wrapText="1"/>
      <protection hidden="1"/>
    </xf>
    <xf numFmtId="0" fontId="35" fillId="0" borderId="50" xfId="0" applyFont="1" applyBorder="1" applyAlignment="1" applyProtection="1">
      <alignment vertical="top" wrapText="1"/>
      <protection hidden="1"/>
    </xf>
    <xf numFmtId="0" fontId="36" fillId="0" borderId="27" xfId="0" applyFont="1" applyBorder="1" applyAlignment="1" applyProtection="1">
      <alignment vertical="center"/>
      <protection hidden="1"/>
    </xf>
    <xf numFmtId="0" fontId="37" fillId="0" borderId="27" xfId="0" applyFont="1" applyBorder="1" applyAlignment="1" applyProtection="1">
      <alignment vertical="center"/>
      <protection hidden="1"/>
    </xf>
    <xf numFmtId="0" fontId="37" fillId="0" borderId="27" xfId="0" applyFont="1" applyBorder="1" applyAlignment="1" applyProtection="1">
      <protection hidden="1"/>
    </xf>
    <xf numFmtId="0" fontId="37" fillId="0" borderId="21" xfId="0" applyFont="1" applyBorder="1" applyAlignment="1" applyProtection="1">
      <protection hidden="1"/>
    </xf>
    <xf numFmtId="0" fontId="13" fillId="0" borderId="60" xfId="0" applyFont="1" applyBorder="1" applyAlignment="1" applyProtection="1">
      <alignment horizontal="right" vertical="center"/>
      <protection hidden="1"/>
    </xf>
    <xf numFmtId="0" fontId="2" fillId="18" borderId="73" xfId="0" applyFont="1" applyFill="1" applyBorder="1" applyAlignment="1" applyProtection="1">
      <alignment horizontal="center" vertical="top" wrapText="1"/>
      <protection hidden="1"/>
    </xf>
    <xf numFmtId="0" fontId="25" fillId="0" borderId="83" xfId="0" applyFont="1" applyBorder="1" applyAlignment="1" applyProtection="1">
      <protection hidden="1"/>
    </xf>
    <xf numFmtId="0" fontId="25" fillId="0" borderId="74" xfId="0" applyFont="1" applyBorder="1" applyAlignment="1" applyProtection="1">
      <protection hidden="1"/>
    </xf>
    <xf numFmtId="0" fontId="3" fillId="0" borderId="50" xfId="0" applyFont="1" applyBorder="1" applyAlignment="1" applyProtection="1">
      <alignment horizontal="center" vertical="top" wrapText="1"/>
      <protection hidden="1"/>
    </xf>
    <xf numFmtId="0" fontId="0" fillId="0" borderId="50" xfId="0" applyBorder="1" applyAlignment="1" applyProtection="1">
      <protection hidden="1"/>
    </xf>
    <xf numFmtId="0" fontId="0" fillId="0" borderId="38" xfId="0" applyBorder="1" applyAlignment="1" applyProtection="1">
      <protection hidden="1"/>
    </xf>
    <xf numFmtId="0" fontId="22" fillId="0" borderId="1" xfId="0" applyFont="1" applyBorder="1" applyAlignment="1" applyProtection="1">
      <alignment vertical="center"/>
      <protection hidden="1"/>
    </xf>
    <xf numFmtId="0" fontId="0" fillId="0" borderId="1" xfId="0" applyBorder="1" applyAlignment="1" applyProtection="1">
      <protection hidden="1"/>
    </xf>
    <xf numFmtId="0" fontId="0" fillId="0" borderId="23" xfId="0" applyBorder="1" applyAlignment="1" applyProtection="1">
      <protection hidden="1"/>
    </xf>
    <xf numFmtId="0" fontId="22" fillId="0" borderId="60" xfId="0" applyFont="1" applyBorder="1" applyAlignment="1" applyProtection="1">
      <alignment vertical="center"/>
      <protection hidden="1"/>
    </xf>
    <xf numFmtId="0" fontId="0" fillId="0" borderId="60" xfId="0" applyBorder="1" applyAlignment="1" applyProtection="1">
      <protection hidden="1"/>
    </xf>
    <xf numFmtId="0" fontId="0" fillId="0" borderId="25" xfId="0" applyBorder="1" applyAlignment="1" applyProtection="1">
      <protection hidden="1"/>
    </xf>
    <xf numFmtId="0" fontId="22" fillId="0" borderId="61" xfId="0" applyFont="1" applyBorder="1" applyAlignment="1" applyProtection="1">
      <alignment vertical="center"/>
      <protection hidden="1"/>
    </xf>
    <xf numFmtId="0" fontId="0" fillId="0" borderId="61" xfId="0" applyBorder="1" applyAlignment="1" applyProtection="1">
      <protection hidden="1"/>
    </xf>
    <xf numFmtId="0" fontId="0" fillId="0" borderId="81" xfId="0" applyBorder="1" applyAlignment="1" applyProtection="1">
      <protection hidden="1"/>
    </xf>
    <xf numFmtId="0" fontId="0" fillId="0" borderId="83" xfId="0" applyBorder="1" applyAlignment="1" applyProtection="1">
      <protection locked="0"/>
    </xf>
    <xf numFmtId="0" fontId="0" fillId="0" borderId="84" xfId="0" applyBorder="1" applyAlignment="1" applyProtection="1">
      <protection locked="0"/>
    </xf>
    <xf numFmtId="0" fontId="22" fillId="0" borderId="1" xfId="0" applyFont="1" applyFill="1" applyBorder="1" applyAlignment="1" applyProtection="1">
      <alignment vertical="center" wrapText="1"/>
      <protection hidden="1"/>
    </xf>
    <xf numFmtId="0" fontId="22" fillId="0" borderId="1" xfId="0" applyFont="1" applyBorder="1" applyAlignment="1" applyProtection="1">
      <alignment vertical="center" wrapText="1"/>
      <protection hidden="1"/>
    </xf>
    <xf numFmtId="10" fontId="0" fillId="0" borderId="83" xfId="0" applyNumberFormat="1" applyBorder="1" applyAlignment="1" applyProtection="1">
      <protection locked="0"/>
    </xf>
    <xf numFmtId="0" fontId="6" fillId="0" borderId="50" xfId="0" applyFont="1" applyBorder="1" applyAlignment="1" applyProtection="1">
      <alignment horizontal="center" vertical="top" wrapText="1"/>
      <protection hidden="1"/>
    </xf>
    <xf numFmtId="0" fontId="22" fillId="0" borderId="60" xfId="0" applyFont="1" applyFill="1" applyBorder="1" applyAlignment="1" applyProtection="1">
      <alignment vertical="center" wrapText="1"/>
      <protection hidden="1"/>
    </xf>
    <xf numFmtId="0" fontId="22" fillId="0" borderId="61" xfId="0" applyFont="1" applyFill="1" applyBorder="1" applyAlignment="1" applyProtection="1">
      <alignment vertical="center" wrapText="1"/>
      <protection hidden="1"/>
    </xf>
    <xf numFmtId="0" fontId="32" fillId="0" borderId="83" xfId="0" applyFont="1" applyBorder="1" applyAlignment="1" applyProtection="1">
      <protection locked="0"/>
    </xf>
  </cellXfs>
  <cellStyles count="3">
    <cellStyle name="Hyperlink" xfId="1" builtinId="8"/>
    <cellStyle name="Hyperlink 2" xfId="2" xr:uid="{00000000-0005-0000-0000-000001000000}"/>
    <cellStyle name="Normal" xfId="0" builtinId="0"/>
  </cellStyles>
  <dxfs count="1175">
    <dxf>
      <font>
        <color rgb="FFFF0000"/>
      </font>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AY191"/>
  <sheetViews>
    <sheetView tabSelected="1" workbookViewId="0">
      <pane xSplit="3" topLeftCell="D1" activePane="topRight" state="frozen"/>
      <selection pane="topRight" activeCell="B3" sqref="B3"/>
    </sheetView>
  </sheetViews>
  <sheetFormatPr defaultColWidth="10.1796875" defaultRowHeight="14.5" x14ac:dyDescent="0.35"/>
  <cols>
    <col min="1" max="2" width="10.1796875" style="212"/>
    <col min="3" max="3" width="13.26953125" style="212" customWidth="1"/>
    <col min="4" max="43" width="10.1796875" style="212"/>
    <col min="44" max="48" width="10.1796875" style="212" hidden="1" customWidth="1"/>
    <col min="49" max="49" width="10.1796875" style="212" customWidth="1"/>
    <col min="50" max="50" width="13.26953125" style="212" customWidth="1"/>
    <col min="51" max="16384" width="10.1796875" style="212"/>
  </cols>
  <sheetData>
    <row r="2" spans="1:20" ht="128" customHeight="1" x14ac:dyDescent="0.35">
      <c r="B2" s="314" t="s">
        <v>348</v>
      </c>
      <c r="C2" s="315"/>
      <c r="D2" s="315"/>
      <c r="E2" s="315"/>
      <c r="F2" s="315"/>
      <c r="G2" s="315"/>
      <c r="H2" s="315"/>
      <c r="I2" s="315"/>
      <c r="J2" s="315"/>
      <c r="K2" s="315"/>
      <c r="L2" s="316"/>
      <c r="M2" s="316"/>
      <c r="N2" s="316"/>
      <c r="O2" s="316"/>
      <c r="P2" s="316"/>
      <c r="Q2" s="316"/>
    </row>
    <row r="3" spans="1:20" ht="15" thickBot="1" x14ac:dyDescent="0.4"/>
    <row r="4" spans="1:20" ht="15.75" customHeight="1" x14ac:dyDescent="0.35">
      <c r="B4" s="323" t="s">
        <v>43</v>
      </c>
      <c r="C4" s="324"/>
      <c r="D4" s="324"/>
      <c r="E4" s="324"/>
      <c r="F4" s="324"/>
      <c r="G4" s="324"/>
      <c r="H4" s="324"/>
      <c r="I4" s="325"/>
      <c r="K4" s="332" t="s">
        <v>78</v>
      </c>
      <c r="L4" s="333"/>
      <c r="M4" s="333"/>
      <c r="N4" s="333"/>
      <c r="O4" s="333"/>
      <c r="P4" s="333"/>
      <c r="Q4" s="334"/>
    </row>
    <row r="5" spans="1:20" ht="15" customHeight="1" x14ac:dyDescent="0.35">
      <c r="B5" s="326"/>
      <c r="C5" s="327"/>
      <c r="D5" s="327"/>
      <c r="E5" s="327"/>
      <c r="F5" s="327"/>
      <c r="G5" s="327"/>
      <c r="H5" s="327"/>
      <c r="I5" s="328"/>
      <c r="J5" s="245"/>
      <c r="K5" s="335"/>
      <c r="L5" s="336"/>
      <c r="M5" s="336"/>
      <c r="N5" s="336"/>
      <c r="O5" s="336"/>
      <c r="P5" s="336"/>
      <c r="Q5" s="337"/>
    </row>
    <row r="6" spans="1:20" ht="15" customHeight="1" x14ac:dyDescent="0.35">
      <c r="B6" s="329"/>
      <c r="C6" s="330"/>
      <c r="D6" s="330"/>
      <c r="E6" s="330"/>
      <c r="F6" s="330"/>
      <c r="G6" s="330"/>
      <c r="H6" s="330"/>
      <c r="I6" s="331"/>
      <c r="J6" s="245"/>
      <c r="K6" s="338"/>
      <c r="L6" s="339"/>
      <c r="M6" s="339"/>
      <c r="N6" s="339"/>
      <c r="O6" s="339"/>
      <c r="P6" s="339"/>
      <c r="Q6" s="340"/>
    </row>
    <row r="7" spans="1:20" ht="21.5" thickBot="1" x14ac:dyDescent="0.55000000000000004">
      <c r="B7" s="56"/>
      <c r="C7" s="34"/>
      <c r="D7" s="34"/>
      <c r="E7" s="34"/>
      <c r="F7" s="34"/>
      <c r="G7" s="34"/>
      <c r="H7" s="34"/>
      <c r="I7" s="57"/>
      <c r="K7" s="78" t="s">
        <v>77</v>
      </c>
      <c r="L7" s="29"/>
      <c r="M7" s="14"/>
      <c r="N7" s="34"/>
      <c r="O7" s="34"/>
      <c r="P7" s="34"/>
      <c r="Q7" s="57"/>
    </row>
    <row r="8" spans="1:20" ht="16" thickBot="1" x14ac:dyDescent="0.4">
      <c r="B8" s="56"/>
      <c r="C8" s="29"/>
      <c r="D8" s="14"/>
      <c r="E8" s="45"/>
      <c r="F8" s="15" t="s">
        <v>18</v>
      </c>
      <c r="G8" s="15" t="s">
        <v>19</v>
      </c>
      <c r="H8" s="15" t="s">
        <v>20</v>
      </c>
      <c r="I8" s="58" t="s">
        <v>28</v>
      </c>
      <c r="K8" s="56"/>
      <c r="L8" s="29"/>
      <c r="M8" s="29" t="str">
        <f>IF(COUNTBLANK(D24:AQ24)=40,"No student",HLOOKUP("x",D24:AQ25,2,FALSE))&amp;" is selected"</f>
        <v>No student is selected</v>
      </c>
      <c r="N8" s="150" t="str">
        <f>'J560-01'!F73+'J560-02'!F71+'J560-03'!F69&amp;"/300"</f>
        <v>0/300</v>
      </c>
      <c r="O8" s="151" t="str">
        <f>"Grade "&amp;IF('J560-01'!F73+'J560-02'!F71+'J560-03'!F69&lt;T16,"U",IF('J560-01'!F73+'J560-02'!F71+'J560-03'!F69&lt;T15,"1",IF('J560-01'!F73+'J560-02'!F71+'J560-03'!F69&lt;T14,"2",IF('J560-01'!F73+'J560-02'!F71+'J560-03'!F69&lt;T13,"3",IF('J560-01'!F73+'J560-02'!F71+'J560-03'!F69&lt;T12,"4","5")))))</f>
        <v>Grade U</v>
      </c>
      <c r="P8" s="34"/>
      <c r="Q8" s="57"/>
    </row>
    <row r="9" spans="1:20" ht="15" thickBot="1" x14ac:dyDescent="0.4">
      <c r="B9" s="349" t="s">
        <v>33</v>
      </c>
      <c r="C9" s="350"/>
      <c r="D9" s="350"/>
      <c r="E9" s="351"/>
      <c r="F9" s="90" t="str">
        <f>AX27</f>
        <v/>
      </c>
      <c r="G9" s="90" t="str">
        <f>AX29</f>
        <v/>
      </c>
      <c r="H9" s="90" t="str">
        <f>AX31</f>
        <v/>
      </c>
      <c r="I9" s="91" t="str">
        <f>AX33</f>
        <v/>
      </c>
      <c r="K9" s="56"/>
      <c r="L9" s="1"/>
      <c r="M9" s="1"/>
      <c r="N9" s="1"/>
      <c r="O9" s="34"/>
      <c r="P9" s="34"/>
      <c r="Q9" s="57"/>
    </row>
    <row r="10" spans="1:20" ht="28" x14ac:dyDescent="0.35">
      <c r="B10" s="59"/>
      <c r="C10" s="34"/>
      <c r="D10" s="34"/>
      <c r="E10" s="46"/>
      <c r="F10" s="47"/>
      <c r="G10" s="47"/>
      <c r="H10" s="47"/>
      <c r="I10" s="60"/>
      <c r="K10" s="59"/>
      <c r="L10" s="34"/>
      <c r="M10" s="34"/>
      <c r="N10" s="16"/>
      <c r="O10" s="15" t="s">
        <v>13</v>
      </c>
      <c r="P10" s="15" t="s">
        <v>4</v>
      </c>
      <c r="Q10" s="79" t="s">
        <v>14</v>
      </c>
      <c r="S10" s="345" t="s">
        <v>199</v>
      </c>
      <c r="T10" s="346"/>
    </row>
    <row r="11" spans="1:20" ht="15" thickBot="1" x14ac:dyDescent="0.4">
      <c r="A11" s="221"/>
      <c r="B11" s="296" t="s">
        <v>10</v>
      </c>
      <c r="C11" s="297"/>
      <c r="D11" s="297"/>
      <c r="E11" s="298"/>
      <c r="F11" s="35" t="str">
        <f>IF(SUMIF($AR$42:$AR$90,"Number",$AV$42:$AV$90)=0," ",SUMIF($AR$42:$AR$90,"Number",$AU$42:$AU$90)/SUMIF($AR$42:$AR$90,"Number",$AV$42:$AV$90))</f>
        <v xml:space="preserve"> </v>
      </c>
      <c r="G11" s="35" t="str">
        <f>IF(SUMIF($AR$92:$AR$138,"Number",$AV$92:$AV$138)=0," ",SUMIF($AR$92:$AR$138,"Number",$AU$92:$AU138)/SUMIF($AR$92:$AR$138,"Number",$AV$92:$AV$138))</f>
        <v xml:space="preserve"> </v>
      </c>
      <c r="H11" s="35" t="str">
        <f>IF(SUMIF($AR$140:$AR$184,"Number",$AV$140:$AV$184)=0," ",SUMIF($AR$140:$AR$184,"Number",$AU$140:$AU$184)/SUMIF($AR$140:$AR$184,"Number",$AV$140:$AV$184))</f>
        <v xml:space="preserve"> </v>
      </c>
      <c r="I11" s="61" t="str">
        <f>IF(SUMIF($AR$42:$AR$184,"Number",$AV$42:$AV$184)=0," ",SUMIF($AR$42:$AR$184,"Number",$AU$42:$AU$184)/SUMIF($AR$42:$AR$184,"Number",$AV$42:$AV$184))</f>
        <v xml:space="preserve"> </v>
      </c>
      <c r="J11" s="221"/>
      <c r="K11" s="296" t="s">
        <v>10</v>
      </c>
      <c r="L11" s="297"/>
      <c r="M11" s="297"/>
      <c r="N11" s="298"/>
      <c r="O11" s="2">
        <f>'J560-01'!E7+'J560-02'!E7+'J560-03'!E7</f>
        <v>74</v>
      </c>
      <c r="P11" s="2">
        <f>'J560-01'!F7+'J560-02'!F7+'J560-03'!F7</f>
        <v>0</v>
      </c>
      <c r="Q11" s="61">
        <f t="shared" ref="Q11:Q16" si="0">P11/O11</f>
        <v>0</v>
      </c>
      <c r="S11" s="347"/>
      <c r="T11" s="348"/>
    </row>
    <row r="12" spans="1:20" x14ac:dyDescent="0.35">
      <c r="A12" s="221"/>
      <c r="B12" s="321" t="s">
        <v>11</v>
      </c>
      <c r="C12" s="297"/>
      <c r="D12" s="297"/>
      <c r="E12" s="298"/>
      <c r="F12" s="36" t="str">
        <f>IF(SUMIF($AR$42:$AR$90,"Algebra",$AV$42:$AV$90)=0," ",SUMIF($AR$42:$AR$90,"Algebra",$AU$42:$AU$90)/SUMIF($AR$42:$AR$90,"Algebra",$AV$42:$AV$90))</f>
        <v xml:space="preserve"> </v>
      </c>
      <c r="G12" s="36" t="str">
        <f>IF(SUMIF($AR$92:$AR$138,"Algebra",$AV$92:$AV$138)=0," ",SUMIF($AR$92:$AR$138,"Algebra",$AU$92:$AU$138)/SUMIF($AR$92:$AR$138,"Algebra",$AV$92:$AV$138))</f>
        <v xml:space="preserve"> </v>
      </c>
      <c r="H12" s="36" t="str">
        <f>IF(SUMIF($AR$140:$AR$184,"Algebra",$AV$140:$AV$184)=0," ",SUMIF($AR$140:$AR$184,"Algebra",$AU$140:$AU$184)/SUMIF($AR$140:$AR$184,"Algebra",$AV$140:$AV$184))</f>
        <v xml:space="preserve"> </v>
      </c>
      <c r="I12" s="62" t="str">
        <f>IF(SUMIF($AR$42:$AR$184,"Algebra",$AV$42:$AV$184)=0," ",SUMIF($AR$42:$AR$184,"Algebra",$AU$42:$AU$184)/SUMIF($AR$42:$AR$184,"Algebra",$AV$42:$AV$184))</f>
        <v xml:space="preserve"> </v>
      </c>
      <c r="J12" s="221"/>
      <c r="K12" s="321" t="s">
        <v>11</v>
      </c>
      <c r="L12" s="297"/>
      <c r="M12" s="297"/>
      <c r="N12" s="298"/>
      <c r="O12" s="3">
        <f>'J560-01'!E8+'J560-02'!E8+'J560-03'!E8</f>
        <v>63</v>
      </c>
      <c r="P12" s="3">
        <f>'J560-01'!F8+'J560-02'!F8+'J560-03'!F8</f>
        <v>0</v>
      </c>
      <c r="Q12" s="62">
        <f t="shared" si="0"/>
        <v>0</v>
      </c>
      <c r="S12" s="281">
        <v>5</v>
      </c>
      <c r="T12" s="230">
        <v>158</v>
      </c>
    </row>
    <row r="13" spans="1:20" x14ac:dyDescent="0.35">
      <c r="A13" s="221"/>
      <c r="B13" s="322" t="s">
        <v>15</v>
      </c>
      <c r="C13" s="297"/>
      <c r="D13" s="297"/>
      <c r="E13" s="298"/>
      <c r="F13" s="37" t="str">
        <f>IF(SUMIF($AR$42:$AR$90,"RPR",$AV$42:$AV$90)=0," ",SUMIF($AR$42:$AR$90,"RPR",$AU$42:$AU$90)/SUMIF($AR$42:$AR$90,"RPR",$AV$42:$AV$90))</f>
        <v xml:space="preserve"> </v>
      </c>
      <c r="G13" s="37" t="str">
        <f>IF(SUMIF($AR$92:$AR$138,"RPR",$AV$92:$AV$138)=0," ",SUMIF($AR$92:$AR$138,"RPR",$AU$92:$AU$138)/SUMIF($AR$92:$AR$138,"RPR",$AV$92:$AV$138))</f>
        <v xml:space="preserve"> </v>
      </c>
      <c r="H13" s="37" t="str">
        <f>IF(SUMIF($AR$140:$AR$184,"RPR",$AV$140:$AV$184)=0," ",SUMIF($AR$140:$AR$184,"RPR",$AU$140:$AU$184)/SUMIF($AR$140:$AR$184,"RPR",$AV$140:$AV$184))</f>
        <v xml:space="preserve"> </v>
      </c>
      <c r="I13" s="63" t="str">
        <f>IF(SUMIF($AR$42:$AR$184,"RPR",$AV$42:$AV$184)=0," ",SUMIF($AR$42:$AR$184,"RPR",$AU$42:$AU$184)/SUMIF($AR$42:$AR$184,"RPR",$AV$42:$AV$184))</f>
        <v xml:space="preserve"> </v>
      </c>
      <c r="J13" s="221"/>
      <c r="K13" s="322" t="s">
        <v>15</v>
      </c>
      <c r="L13" s="297"/>
      <c r="M13" s="297"/>
      <c r="N13" s="298"/>
      <c r="O13" s="4">
        <f>'J560-01'!E9+'J560-02'!E9+'J560-03'!E9</f>
        <v>66</v>
      </c>
      <c r="P13" s="4">
        <f>'J560-01'!F9+'J560-02'!F9+'J560-03'!F9</f>
        <v>0</v>
      </c>
      <c r="Q13" s="63">
        <f t="shared" si="0"/>
        <v>0</v>
      </c>
      <c r="S13" s="282">
        <v>4</v>
      </c>
      <c r="T13" s="232">
        <v>123</v>
      </c>
    </row>
    <row r="14" spans="1:20" x14ac:dyDescent="0.35">
      <c r="A14" s="221"/>
      <c r="B14" s="299" t="s">
        <v>7</v>
      </c>
      <c r="C14" s="297"/>
      <c r="D14" s="297"/>
      <c r="E14" s="298"/>
      <c r="F14" s="38" t="str">
        <f>IF(SUMIF($AR$42:$AR$90,"Geometry and measures",$AV$42:$AV$90)=0," ",SUMIF($AR$42:$AR$90,"Geometry and measures",$AU$42:$AU$90)/SUMIF($AR$42:$AR$90,"Geometry and measures",$AV$42:$AV$90))</f>
        <v xml:space="preserve"> </v>
      </c>
      <c r="G14" s="38" t="str">
        <f>IF(SUMIF($AR$92:$AR$138,"Geometry and measures",$AV$92:$AV$138)=0," ",SUMIF($AR$92:$AR$138,"Geometry and measures",$AU$92:$AU$138)/SUMIF($AR$92:$AR$138,"Geometry and measures",$AV$92:$AV$138))</f>
        <v xml:space="preserve"> </v>
      </c>
      <c r="H14" s="38" t="str">
        <f>IF(SUMIF($AR$140:$AR$184,"Geometry and measures",$AV$140:$AV$184)=0," ",SUMIF($AR$140:$AR$184,"Geometry and measures",$AU$140:$AU$184)/SUMIF($AR$140:$AR$184,"Geometry and measures",$AV$140:$AV$184))</f>
        <v xml:space="preserve"> </v>
      </c>
      <c r="I14" s="64" t="str">
        <f>IF(SUMIF($AR$42:$AR$184,"Geometry and measures",$AV$42:$AV$184)=0," ",SUMIF($AR$42:$AR$184,"Geometry and measures",$AU$42:$AU$184)/SUMIF($AR$42:$AR$184,"Geometry and measures",$AV$42:$AV$184))</f>
        <v xml:space="preserve"> </v>
      </c>
      <c r="J14" s="221"/>
      <c r="K14" s="299" t="s">
        <v>7</v>
      </c>
      <c r="L14" s="297"/>
      <c r="M14" s="297"/>
      <c r="N14" s="298"/>
      <c r="O14" s="5">
        <f>'J560-01'!E10+'J560-02'!E10+'J560-03'!E10</f>
        <v>56</v>
      </c>
      <c r="P14" s="5">
        <f>'J560-01'!F10+'J560-02'!F10+'J560-03'!F10</f>
        <v>0</v>
      </c>
      <c r="Q14" s="64">
        <f t="shared" si="0"/>
        <v>0</v>
      </c>
      <c r="S14" s="282">
        <v>3</v>
      </c>
      <c r="T14" s="232">
        <v>88</v>
      </c>
    </row>
    <row r="15" spans="1:20" x14ac:dyDescent="0.35">
      <c r="A15" s="221"/>
      <c r="B15" s="300" t="s">
        <v>16</v>
      </c>
      <c r="C15" s="297"/>
      <c r="D15" s="297"/>
      <c r="E15" s="298"/>
      <c r="F15" s="39" t="str">
        <f>IF(SUMIF($AR$42:$AR$90,"Probability",$AV$42:$AV$90)=0," ",SUMIF($AR$42:$AR$90,"Probability",$AU$42:$AU$90)/SUMIF($AR$42:$AR$90,"Probability",$AV$42:$AV$90))</f>
        <v xml:space="preserve"> </v>
      </c>
      <c r="G15" s="39" t="str">
        <f>IF(SUMIF($AR$92:$AR$138,"Probability",$AV$92:$AV$138)=0," ",SUMIF($AR$92:$AR$138,"Probability",$AU$92:$AU$138)/SUMIF($AR$92:$AR$138,"Probability",$AV$92:$AV$138))</f>
        <v xml:space="preserve"> </v>
      </c>
      <c r="H15" s="39" t="str">
        <f>IF(SUMIF($AR$140:$AR$184,"Probability",$AV$140:$AV$184)=0," ",SUMIF($AR$140:$AR$184,"Probability",$AU$140:$AU$184)/SUMIF($AR$140:$AR$184,"Probability",$AV$140:$AV$184))</f>
        <v xml:space="preserve"> </v>
      </c>
      <c r="I15" s="65" t="str">
        <f>IF(SUMIF($AR$42:$AR$184,"Probability",$AV$42:$AV$184)=0," ",SUMIF($AR$42:$AR$184,"Probability",$AU$42:$AU$184)/SUMIF($AR$42:$AR$184,"Probability",$AV$42:$AV$184))</f>
        <v xml:space="preserve"> </v>
      </c>
      <c r="J15" s="221"/>
      <c r="K15" s="300" t="s">
        <v>16</v>
      </c>
      <c r="L15" s="297"/>
      <c r="M15" s="297"/>
      <c r="N15" s="298"/>
      <c r="O15" s="6">
        <f>'J560-01'!E11+'J560-02'!E11+'J560-03'!E11</f>
        <v>25</v>
      </c>
      <c r="P15" s="6">
        <f>'J560-01'!F11+'J560-02'!F11+'J560-03'!F11</f>
        <v>0</v>
      </c>
      <c r="Q15" s="65">
        <f t="shared" si="0"/>
        <v>0</v>
      </c>
      <c r="S15" s="282">
        <v>2</v>
      </c>
      <c r="T15" s="232">
        <v>53</v>
      </c>
    </row>
    <row r="16" spans="1:20" x14ac:dyDescent="0.35">
      <c r="A16" s="221"/>
      <c r="B16" s="301" t="s">
        <v>5</v>
      </c>
      <c r="C16" s="297"/>
      <c r="D16" s="297"/>
      <c r="E16" s="298"/>
      <c r="F16" s="40" t="str">
        <f>IF(SUMIF($AR$42:$AR$90,"Statistics",$AV$42:$AV$90)=0," ",SUMIF($AR$42:$AR$90,"Statistics",$AU$42:$AU$90)/SUMIF($AR$42:$AR$90,"Statistics",$AV$42:$AV$90))</f>
        <v xml:space="preserve"> </v>
      </c>
      <c r="G16" s="40" t="str">
        <f>IF(SUMIF($AR$92:$AR$138,"Statistics",$AV$92:$AV$138)=0," ",SUMIF($AR$92:$AR$138,"Statistics",$AU$92:$AU$138)/SUMIF($AR$92:$AR$138,"Statistics",$AV$92:$AV$138))</f>
        <v xml:space="preserve"> </v>
      </c>
      <c r="H16" s="40" t="str">
        <f>IF(SUMIF($AR$140:$AR$184,"Statistics",$AV$140:$AV$184)=0," ",SUMIF($AR$140:$AR$184,"Statistics",$AU$140:$AU$184)/SUMIF($AR$140:$AR$184,"Statistics",$AV$140:$AV$184))</f>
        <v xml:space="preserve"> </v>
      </c>
      <c r="I16" s="66" t="str">
        <f>IF(SUMIF($AR$42:$AR$184,"Statistics",$AV$42:$AV$184)=0," ",SUMIF($AR$42:$AR$184,"Statistics",$AU$42:$AU$184)/SUMIF($AR$42:$AR$184,"Statistics",$AV$42:$AV$184))</f>
        <v xml:space="preserve"> </v>
      </c>
      <c r="J16" s="221"/>
      <c r="K16" s="301" t="s">
        <v>5</v>
      </c>
      <c r="L16" s="297"/>
      <c r="M16" s="297"/>
      <c r="N16" s="298"/>
      <c r="O16" s="7">
        <f>'J560-01'!E12+'J560-02'!E12+'J560-03'!E12</f>
        <v>16</v>
      </c>
      <c r="P16" s="7">
        <f>'J560-01'!F12+'J560-02'!F12+'J560-03'!F12</f>
        <v>0</v>
      </c>
      <c r="Q16" s="66">
        <f t="shared" si="0"/>
        <v>0</v>
      </c>
      <c r="S16" s="282">
        <v>1</v>
      </c>
      <c r="T16" s="232">
        <v>18</v>
      </c>
    </row>
    <row r="17" spans="1:50" ht="15" thickBot="1" x14ac:dyDescent="0.4">
      <c r="A17" s="221"/>
      <c r="B17" s="67"/>
      <c r="C17" s="48"/>
      <c r="D17" s="48"/>
      <c r="E17" s="8"/>
      <c r="F17" s="31"/>
      <c r="G17" s="31"/>
      <c r="H17" s="31"/>
      <c r="I17" s="68"/>
      <c r="J17" s="221"/>
      <c r="K17" s="67"/>
      <c r="L17" s="48"/>
      <c r="M17" s="48"/>
      <c r="N17" s="8"/>
      <c r="O17" s="9"/>
      <c r="P17" s="9"/>
      <c r="Q17" s="68"/>
      <c r="S17" s="283" t="s">
        <v>40</v>
      </c>
      <c r="T17" s="234">
        <v>0</v>
      </c>
    </row>
    <row r="18" spans="1:50" x14ac:dyDescent="0.35">
      <c r="A18" s="221"/>
      <c r="B18" s="302" t="s">
        <v>8</v>
      </c>
      <c r="C18" s="297"/>
      <c r="D18" s="297"/>
      <c r="E18" s="298"/>
      <c r="F18" s="41" t="str">
        <f>IF(SUMIF($AS$42:$AS$90,"AO1",$AV$42:$AV$90)=0," ",SUMIF($AS$42:$AS$90,"AO1",$AU$42:$AU$90)/SUMIF($AS$42:$AS$90,"AO1",$AV$42:$AV$90))</f>
        <v xml:space="preserve"> </v>
      </c>
      <c r="G18" s="41" t="str">
        <f>IF(SUMIF($AS$92:$AS$138,"AO1",$AV$92:$AV$138)=0," ",SUMIF($AS$92:$AS$138,"AO1",$AU$92:$AU$138)/SUMIF($AS$92:$AS$138,"AO1",$AV$92:$AV$138))</f>
        <v xml:space="preserve"> </v>
      </c>
      <c r="H18" s="41" t="str">
        <f>IF(SUMIF($AS$140:$AS$184,"AO1",$AV$140:$AV$184)=0," ",SUMIF($AS$140:$AS$184,"AO1",$AU$140:$AU$184)/SUMIF($AS$140:$AS$184,"AO1",$AV$140:$AV$184))</f>
        <v xml:space="preserve"> </v>
      </c>
      <c r="I18" s="69" t="str">
        <f>IF(SUMIF($AS$42:$AS$184,"AO1",$AV$42:$AV$184)=0," ",SUMIF($AS$42:$AS$184,"AO1",$AU$42:$AU$184)/SUMIF($AS$42:$AS$184,"AO1",$AV$42:$AV$184))</f>
        <v xml:space="preserve"> </v>
      </c>
      <c r="J18" s="221"/>
      <c r="K18" s="302" t="s">
        <v>8</v>
      </c>
      <c r="L18" s="297"/>
      <c r="M18" s="297"/>
      <c r="N18" s="298"/>
      <c r="O18" s="10">
        <f>'J560-01'!E14+'J560-02'!E14+'J560-03'!E14</f>
        <v>112</v>
      </c>
      <c r="P18" s="10">
        <f>'J560-01'!F14+'J560-02'!F14+'J560-03'!F14</f>
        <v>0</v>
      </c>
      <c r="Q18" s="69">
        <f>P18/O18</f>
        <v>0</v>
      </c>
    </row>
    <row r="19" spans="1:50" x14ac:dyDescent="0.35">
      <c r="A19" s="221"/>
      <c r="B19" s="317" t="s">
        <v>6</v>
      </c>
      <c r="C19" s="297"/>
      <c r="D19" s="297"/>
      <c r="E19" s="298"/>
      <c r="F19" s="42" t="str">
        <f>IF(SUMIF($AS$42:$AS$90,"AO2",$AV$42:$AV$90)=0," ",SUMIF($AS$42:$AS$90,"AO2",$AU$42:$AU$90)/SUMIF($AS$42:$AS$90,"AO2",$AV$42:$AV$90))</f>
        <v xml:space="preserve"> </v>
      </c>
      <c r="G19" s="42" t="str">
        <f>IF(SUMIF($AS$92:$AS$138,"AO2",$AV$92:$AV$138)=0," ",SUMIF($AS$92:$AS$138,"AO2",$AU$92:$AU$138)/SUMIF($AS$92:$AS$138,"AO2",$AV$92:$AV$138))</f>
        <v xml:space="preserve"> </v>
      </c>
      <c r="H19" s="42" t="str">
        <f>IF(SUMIF($AS$140:$AS$184,"AO2",$AV$140:$AV$184)=0," ",SUMIF($AS$140:$AS$184,"AO2",$AU$140:$AU$184)/SUMIF($AS$140:$AS$184,"AO2",$AV$140:$AV$184))</f>
        <v xml:space="preserve"> </v>
      </c>
      <c r="I19" s="70" t="str">
        <f>IF(SUMIF($AS$42:$AS$184,"AO2",$AV$42:$AV$184)=0," ",SUMIF($AS$42:$AS$184,"AO2",$AU$42:$AU$184)/SUMIF($AS$42:$AS$184,"AO2",$AV$42:$AV$184))</f>
        <v xml:space="preserve"> </v>
      </c>
      <c r="J19" s="221"/>
      <c r="K19" s="317" t="s">
        <v>6</v>
      </c>
      <c r="L19" s="297"/>
      <c r="M19" s="297"/>
      <c r="N19" s="298"/>
      <c r="O19" s="11">
        <f>'J560-01'!E15+'J560-02'!E15+'J560-03'!E15</f>
        <v>70</v>
      </c>
      <c r="P19" s="11">
        <f>'J560-01'!F15+'J560-02'!F15+'J560-03'!F15</f>
        <v>0</v>
      </c>
      <c r="Q19" s="70">
        <f>P19/O19</f>
        <v>0</v>
      </c>
    </row>
    <row r="20" spans="1:50" x14ac:dyDescent="0.35">
      <c r="A20" s="221"/>
      <c r="B20" s="318" t="s">
        <v>9</v>
      </c>
      <c r="C20" s="319"/>
      <c r="D20" s="319"/>
      <c r="E20" s="320"/>
      <c r="F20" s="43" t="str">
        <f>IF(SUMIF($AS$42:$AS$90,"AO3",$AV$42:$AV$90)=0," ",SUMIF($AS$42:$AS$90,"AO3",$AU$42:$AU$90)/SUMIF($AS$42:$AS$90,"AO3",$AV$42:$AV$90))</f>
        <v xml:space="preserve"> </v>
      </c>
      <c r="G20" s="43" t="str">
        <f>IF(SUMIF($AS$92:$AS$138,"AO3",$AV$92:$AV$138)=0," ",SUMIF($AS$92:$AS$138,"AO3",$AU$92:$AU$138)/SUMIF($AS$92:$AS$138,"AO3",$AV$92:$AV$138))</f>
        <v xml:space="preserve"> </v>
      </c>
      <c r="H20" s="43" t="str">
        <f>IF(SUMIF($AS$140:$AS$184,"AO3",$AV$140:$AV$184)=0," ",SUMIF($AS$140:$AS$184,"AO3",$AU$140:$AU$184)/SUMIF($AS$140:$AS$184,"AO3",$AV$140:$AV$184))</f>
        <v xml:space="preserve"> </v>
      </c>
      <c r="I20" s="71" t="str">
        <f>IF(SUMIF($AS$42:$AS$184,"AO3",$AV$42:$AV$184)=0," ",SUMIF($AS$42:$AS$184,"AO3",$AU$42:$AU$184)/SUMIF($AS$42:$AS$184,"AO3",$AV$42:$AV$184))</f>
        <v xml:space="preserve"> </v>
      </c>
      <c r="J20" s="221"/>
      <c r="K20" s="318" t="s">
        <v>9</v>
      </c>
      <c r="L20" s="297"/>
      <c r="M20" s="297"/>
      <c r="N20" s="298"/>
      <c r="O20" s="12">
        <f>'J560-01'!E16+'J560-02'!E16+'J560-03'!E16</f>
        <v>118</v>
      </c>
      <c r="P20" s="12">
        <f>'J560-01'!F16+'J560-02'!F16+'J560-03'!F16</f>
        <v>0</v>
      </c>
      <c r="Q20" s="71">
        <f>P20/O20</f>
        <v>0</v>
      </c>
    </row>
    <row r="21" spans="1:50" x14ac:dyDescent="0.35">
      <c r="A21" s="221"/>
      <c r="B21" s="67"/>
      <c r="C21" s="48"/>
      <c r="D21" s="48"/>
      <c r="E21" s="8"/>
      <c r="F21" s="9"/>
      <c r="G21" s="9"/>
      <c r="H21" s="32"/>
      <c r="I21" s="72"/>
      <c r="J21" s="221"/>
      <c r="K21" s="246"/>
      <c r="L21" s="247"/>
      <c r="M21" s="247"/>
      <c r="N21" s="217"/>
      <c r="O21" s="239"/>
      <c r="P21" s="239"/>
      <c r="Q21" s="240"/>
    </row>
    <row r="22" spans="1:50" ht="15" thickBot="1" x14ac:dyDescent="0.4">
      <c r="A22" s="221"/>
      <c r="B22" s="73"/>
      <c r="C22" s="74"/>
      <c r="D22" s="74"/>
      <c r="E22" s="75" t="s">
        <v>338</v>
      </c>
      <c r="F22" s="76" t="str">
        <f>IF(SUMIF($AT$42:$AT$90,"x",$AV$42:$AV$90)=0," ",SUMIF($AT$42:$AT$90,"x",$AU$42:$AU$90)/SUMIF($AT$42:$AT$90,"x",$AV$42:$AV$90))</f>
        <v xml:space="preserve"> </v>
      </c>
      <c r="G22" s="76" t="str">
        <f>IF(SUMIF($AT$92:$AT$138,"x",$AV$92:$AV$138)=0," ",SUMIF($AT$92:$AT$138,"x",$AU$92:$AU$138)/SUMIF($AT$92:$AT$138,"x",$AV$92:$AV$138))</f>
        <v xml:space="preserve"> </v>
      </c>
      <c r="H22" s="76" t="str">
        <f>IF(SUMIF($AT$140:$AT$184,"x",$AV$140:$AV$184)=0," ",SUMIF($AT$140:$AT$184,"x",$AU$140:$AU$184)/SUMIF($AT$140:$AT$184,"x",$AV$140:$AV$184))</f>
        <v xml:space="preserve"> </v>
      </c>
      <c r="I22" s="77" t="str">
        <f>IF(SUMIF($AT$42:$AT$184,"x",$AV$42:$AV$184)=0," ",SUMIF($AT$42:$AT$184,"x",$AU$42:$AU$184)/SUMIF($AT$42:$AT$184,"x",$AV$42:$AV$184))</f>
        <v xml:space="preserve"> </v>
      </c>
      <c r="J22" s="221"/>
      <c r="K22" s="248"/>
      <c r="L22" s="249"/>
      <c r="M22" s="249"/>
      <c r="N22" s="250" t="s">
        <v>338</v>
      </c>
      <c r="O22" s="251">
        <f>'J560-01'!E18+'J560-02'!E18+'J560-03'!E18</f>
        <v>72</v>
      </c>
      <c r="P22" s="251">
        <f>'J560-01'!F18+'J560-02'!F18+'J560-03'!F18</f>
        <v>0</v>
      </c>
      <c r="Q22" s="252">
        <f t="shared" ref="Q22" si="1">P22/O22</f>
        <v>0</v>
      </c>
    </row>
    <row r="23" spans="1:50" ht="21" x14ac:dyDescent="0.5">
      <c r="D23" s="49" t="s">
        <v>77</v>
      </c>
      <c r="E23" s="1"/>
      <c r="F23" s="1"/>
      <c r="G23" s="1"/>
      <c r="H23" s="1"/>
      <c r="I23" s="1"/>
    </row>
    <row r="24" spans="1:50" ht="31.5" customHeight="1" thickBot="1" x14ac:dyDescent="0.4">
      <c r="A24" s="244"/>
      <c r="B24" s="308" t="s">
        <v>79</v>
      </c>
      <c r="C24" s="309"/>
      <c r="D24" s="253"/>
      <c r="E24" s="254"/>
      <c r="F24" s="254"/>
      <c r="G24" s="254"/>
      <c r="H24" s="254"/>
      <c r="I24" s="254"/>
      <c r="J24" s="254"/>
      <c r="K24" s="254"/>
      <c r="L24" s="254"/>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54"/>
      <c r="AK24" s="254"/>
      <c r="AL24" s="254"/>
      <c r="AM24" s="254"/>
      <c r="AN24" s="254"/>
      <c r="AO24" s="254"/>
      <c r="AP24" s="254"/>
      <c r="AQ24" s="254"/>
      <c r="AR24" s="278"/>
      <c r="AS24" s="275"/>
      <c r="AT24" s="275"/>
      <c r="AU24" s="275" t="s">
        <v>27</v>
      </c>
      <c r="AV24" s="280"/>
      <c r="AW24" s="255"/>
      <c r="AX24" s="255"/>
    </row>
    <row r="25" spans="1:50" ht="30" customHeight="1" thickTop="1" x14ac:dyDescent="0.35">
      <c r="A25" s="244"/>
      <c r="B25" s="34"/>
      <c r="C25" s="44"/>
      <c r="D25" s="115" t="s">
        <v>142</v>
      </c>
      <c r="E25" s="115" t="s">
        <v>143</v>
      </c>
      <c r="F25" s="115" t="s">
        <v>144</v>
      </c>
      <c r="G25" s="115" t="s">
        <v>145</v>
      </c>
      <c r="H25" s="115" t="s">
        <v>146</v>
      </c>
      <c r="I25" s="115" t="s">
        <v>147</v>
      </c>
      <c r="J25" s="115" t="s">
        <v>148</v>
      </c>
      <c r="K25" s="115" t="s">
        <v>149</v>
      </c>
      <c r="L25" s="115" t="s">
        <v>150</v>
      </c>
      <c r="M25" s="115" t="s">
        <v>45</v>
      </c>
      <c r="N25" s="115" t="s">
        <v>46</v>
      </c>
      <c r="O25" s="115" t="s">
        <v>47</v>
      </c>
      <c r="P25" s="115" t="s">
        <v>48</v>
      </c>
      <c r="Q25" s="115" t="s">
        <v>49</v>
      </c>
      <c r="R25" s="115" t="s">
        <v>50</v>
      </c>
      <c r="S25" s="115" t="s">
        <v>51</v>
      </c>
      <c r="T25" s="115" t="s">
        <v>52</v>
      </c>
      <c r="U25" s="115" t="s">
        <v>53</v>
      </c>
      <c r="V25" s="115" t="s">
        <v>54</v>
      </c>
      <c r="W25" s="115" t="s">
        <v>55</v>
      </c>
      <c r="X25" s="115" t="s">
        <v>56</v>
      </c>
      <c r="Y25" s="115" t="s">
        <v>57</v>
      </c>
      <c r="Z25" s="115" t="s">
        <v>58</v>
      </c>
      <c r="AA25" s="115" t="s">
        <v>59</v>
      </c>
      <c r="AB25" s="115" t="s">
        <v>60</v>
      </c>
      <c r="AC25" s="115" t="s">
        <v>61</v>
      </c>
      <c r="AD25" s="115" t="s">
        <v>62</v>
      </c>
      <c r="AE25" s="115" t="s">
        <v>63</v>
      </c>
      <c r="AF25" s="115" t="s">
        <v>64</v>
      </c>
      <c r="AG25" s="115" t="s">
        <v>65</v>
      </c>
      <c r="AH25" s="115" t="s">
        <v>66</v>
      </c>
      <c r="AI25" s="115" t="s">
        <v>67</v>
      </c>
      <c r="AJ25" s="115" t="s">
        <v>68</v>
      </c>
      <c r="AK25" s="115" t="s">
        <v>69</v>
      </c>
      <c r="AL25" s="115" t="s">
        <v>70</v>
      </c>
      <c r="AM25" s="115" t="s">
        <v>71</v>
      </c>
      <c r="AN25" s="115" t="s">
        <v>72</v>
      </c>
      <c r="AO25" s="115" t="s">
        <v>73</v>
      </c>
      <c r="AP25" s="115" t="s">
        <v>74</v>
      </c>
      <c r="AQ25" s="115" t="s">
        <v>75</v>
      </c>
      <c r="AR25" s="1"/>
      <c r="AS25" s="1"/>
      <c r="AT25" s="1"/>
      <c r="AU25" s="1" t="e">
        <f>HLOOKUP("x",D24:AQ25,2,FALSE)</f>
        <v>#N/A</v>
      </c>
      <c r="AV25" s="1"/>
      <c r="AW25" s="341" t="s">
        <v>31</v>
      </c>
      <c r="AX25" s="343" t="s">
        <v>32</v>
      </c>
    </row>
    <row r="26" spans="1:50" ht="16.5" customHeight="1" thickBot="1" x14ac:dyDescent="0.4">
      <c r="B26" s="109"/>
      <c r="C26" s="109"/>
      <c r="D26" s="257" t="s">
        <v>44</v>
      </c>
      <c r="E26" s="257" t="s">
        <v>44</v>
      </c>
      <c r="F26" s="257" t="s">
        <v>44</v>
      </c>
      <c r="G26" s="257" t="s">
        <v>44</v>
      </c>
      <c r="H26" s="257" t="s">
        <v>44</v>
      </c>
      <c r="I26" s="257" t="s">
        <v>44</v>
      </c>
      <c r="J26" s="257" t="s">
        <v>44</v>
      </c>
      <c r="K26" s="257" t="s">
        <v>44</v>
      </c>
      <c r="L26" s="257" t="s">
        <v>44</v>
      </c>
      <c r="M26" s="257" t="s">
        <v>44</v>
      </c>
      <c r="N26" s="257" t="s">
        <v>44</v>
      </c>
      <c r="O26" s="257" t="s">
        <v>44</v>
      </c>
      <c r="P26" s="257" t="s">
        <v>44</v>
      </c>
      <c r="Q26" s="257" t="s">
        <v>44</v>
      </c>
      <c r="R26" s="257" t="s">
        <v>44</v>
      </c>
      <c r="S26" s="257" t="s">
        <v>44</v>
      </c>
      <c r="T26" s="257" t="s">
        <v>44</v>
      </c>
      <c r="U26" s="257" t="s">
        <v>44</v>
      </c>
      <c r="V26" s="257" t="s">
        <v>44</v>
      </c>
      <c r="W26" s="257" t="s">
        <v>44</v>
      </c>
      <c r="X26" s="257" t="s">
        <v>44</v>
      </c>
      <c r="Y26" s="257" t="s">
        <v>44</v>
      </c>
      <c r="Z26" s="257" t="s">
        <v>44</v>
      </c>
      <c r="AA26" s="257" t="s">
        <v>44</v>
      </c>
      <c r="AB26" s="257" t="s">
        <v>44</v>
      </c>
      <c r="AC26" s="257" t="s">
        <v>44</v>
      </c>
      <c r="AD26" s="257" t="s">
        <v>44</v>
      </c>
      <c r="AE26" s="257" t="s">
        <v>44</v>
      </c>
      <c r="AF26" s="257" t="s">
        <v>44</v>
      </c>
      <c r="AG26" s="257" t="s">
        <v>44</v>
      </c>
      <c r="AH26" s="257" t="s">
        <v>44</v>
      </c>
      <c r="AI26" s="257" t="s">
        <v>44</v>
      </c>
      <c r="AJ26" s="257" t="s">
        <v>44</v>
      </c>
      <c r="AK26" s="257" t="s">
        <v>44</v>
      </c>
      <c r="AL26" s="257" t="s">
        <v>44</v>
      </c>
      <c r="AM26" s="257" t="s">
        <v>44</v>
      </c>
      <c r="AN26" s="257" t="s">
        <v>44</v>
      </c>
      <c r="AO26" s="257" t="s">
        <v>44</v>
      </c>
      <c r="AP26" s="257" t="s">
        <v>44</v>
      </c>
      <c r="AQ26" s="258" t="s">
        <v>44</v>
      </c>
      <c r="AR26" s="278"/>
      <c r="AS26" s="275"/>
      <c r="AT26" s="275"/>
      <c r="AU26" s="279" t="s">
        <v>29</v>
      </c>
      <c r="AV26" s="279" t="s">
        <v>30</v>
      </c>
      <c r="AW26" s="342"/>
      <c r="AX26" s="344"/>
    </row>
    <row r="27" spans="1:50" s="260" customFormat="1" ht="16" customHeight="1" thickTop="1" thickBot="1" x14ac:dyDescent="0.4">
      <c r="A27" s="259"/>
      <c r="B27" s="310" t="s">
        <v>18</v>
      </c>
      <c r="C27" s="94" t="s">
        <v>42</v>
      </c>
      <c r="D27" s="84" t="str">
        <f>IF(COUNTBLANK(D42:D90)=49,"",SUM(D42:D90))</f>
        <v/>
      </c>
      <c r="E27" s="85" t="str">
        <f t="shared" ref="E27:AQ27" si="2">IF(COUNTBLANK(E42:E90)=49,"",SUM(E42:E90))</f>
        <v/>
      </c>
      <c r="F27" s="85" t="str">
        <f t="shared" si="2"/>
        <v/>
      </c>
      <c r="G27" s="85" t="str">
        <f t="shared" si="2"/>
        <v/>
      </c>
      <c r="H27" s="85" t="str">
        <f t="shared" si="2"/>
        <v/>
      </c>
      <c r="I27" s="85" t="str">
        <f t="shared" si="2"/>
        <v/>
      </c>
      <c r="J27" s="85" t="str">
        <f t="shared" si="2"/>
        <v/>
      </c>
      <c r="K27" s="85" t="str">
        <f t="shared" si="2"/>
        <v/>
      </c>
      <c r="L27" s="85" t="str">
        <f t="shared" si="2"/>
        <v/>
      </c>
      <c r="M27" s="85" t="str">
        <f t="shared" si="2"/>
        <v/>
      </c>
      <c r="N27" s="85" t="str">
        <f t="shared" si="2"/>
        <v/>
      </c>
      <c r="O27" s="85" t="str">
        <f t="shared" si="2"/>
        <v/>
      </c>
      <c r="P27" s="85" t="str">
        <f t="shared" si="2"/>
        <v/>
      </c>
      <c r="Q27" s="85" t="str">
        <f t="shared" si="2"/>
        <v/>
      </c>
      <c r="R27" s="85" t="str">
        <f t="shared" si="2"/>
        <v/>
      </c>
      <c r="S27" s="85" t="str">
        <f t="shared" si="2"/>
        <v/>
      </c>
      <c r="T27" s="85" t="str">
        <f t="shared" si="2"/>
        <v/>
      </c>
      <c r="U27" s="85" t="str">
        <f t="shared" si="2"/>
        <v/>
      </c>
      <c r="V27" s="85" t="str">
        <f t="shared" si="2"/>
        <v/>
      </c>
      <c r="W27" s="85" t="str">
        <f t="shared" si="2"/>
        <v/>
      </c>
      <c r="X27" s="85" t="str">
        <f t="shared" si="2"/>
        <v/>
      </c>
      <c r="Y27" s="85" t="str">
        <f t="shared" si="2"/>
        <v/>
      </c>
      <c r="Z27" s="85" t="str">
        <f t="shared" si="2"/>
        <v/>
      </c>
      <c r="AA27" s="85" t="str">
        <f t="shared" si="2"/>
        <v/>
      </c>
      <c r="AB27" s="85" t="str">
        <f t="shared" si="2"/>
        <v/>
      </c>
      <c r="AC27" s="85" t="str">
        <f t="shared" si="2"/>
        <v/>
      </c>
      <c r="AD27" s="85" t="str">
        <f t="shared" si="2"/>
        <v/>
      </c>
      <c r="AE27" s="85" t="str">
        <f t="shared" si="2"/>
        <v/>
      </c>
      <c r="AF27" s="85" t="str">
        <f t="shared" si="2"/>
        <v/>
      </c>
      <c r="AG27" s="85" t="str">
        <f t="shared" si="2"/>
        <v/>
      </c>
      <c r="AH27" s="85" t="str">
        <f t="shared" si="2"/>
        <v/>
      </c>
      <c r="AI27" s="85" t="str">
        <f t="shared" si="2"/>
        <v/>
      </c>
      <c r="AJ27" s="85" t="str">
        <f t="shared" si="2"/>
        <v/>
      </c>
      <c r="AK27" s="85" t="str">
        <f t="shared" si="2"/>
        <v/>
      </c>
      <c r="AL27" s="85" t="str">
        <f t="shared" si="2"/>
        <v/>
      </c>
      <c r="AM27" s="85" t="str">
        <f t="shared" si="2"/>
        <v/>
      </c>
      <c r="AN27" s="85" t="str">
        <f t="shared" si="2"/>
        <v/>
      </c>
      <c r="AO27" s="85" t="str">
        <f t="shared" si="2"/>
        <v/>
      </c>
      <c r="AP27" s="85" t="str">
        <f t="shared" si="2"/>
        <v/>
      </c>
      <c r="AQ27" s="85" t="str">
        <f t="shared" si="2"/>
        <v/>
      </c>
      <c r="AR27" s="95"/>
      <c r="AS27" s="96"/>
      <c r="AT27" s="96"/>
      <c r="AU27" s="96"/>
      <c r="AV27" s="96"/>
      <c r="AW27" s="97" t="str">
        <f>IF(COUNTBLANK(D27:AQ27)=40,"",SUMIF(D27:AQ27,"&lt;&gt;",D27:AQ27)/COUNTIF(D27:AQ27,"&gt;=0"))</f>
        <v/>
      </c>
      <c r="AX27" s="98" t="str">
        <f>IF(COUNTBLANK(D27:AQ27)=40,"",AW27/100)</f>
        <v/>
      </c>
    </row>
    <row r="28" spans="1:50" s="260" customFormat="1" ht="16" customHeight="1" thickTop="1" thickBot="1" x14ac:dyDescent="0.4">
      <c r="A28" s="259"/>
      <c r="B28" s="311"/>
      <c r="C28" s="99" t="s">
        <v>37</v>
      </c>
      <c r="D28" s="80" t="str">
        <f>IF(COUNTBLANK(D42:D90)=49,"",IF(SUM(D42:D90)&lt;'J560-01'!$J11,"u",IF(SUM(D42:D90)&lt;'J560-01'!$J10,"1",IF(SUM(D42:D90)&lt;'J560-01'!$J9,"2",IF(SUM(D42:D90)&lt;'J560-01'!$J8,"3",IF(SUM(D42:D90)&lt;'J560-01'!$J7,"4","5"))))))</f>
        <v/>
      </c>
      <c r="E28" s="81" t="str">
        <f>IF(COUNTBLANK(E42:E90)=49,"",IF(SUM(E42:E90)&lt;'J560-01'!$J11,"u",IF(SUM(E42:E90)&lt;'J560-01'!$J10,"1",IF(SUM(E42:E90)&lt;'J560-01'!$J9,"2",IF(SUM(E42:E90)&lt;'J560-01'!$J8,"3",IF(SUM(E42:E90)&lt;'J560-01'!$J7,"4","5"))))))</f>
        <v/>
      </c>
      <c r="F28" s="81" t="str">
        <f>IF(COUNTBLANK(F42:F90)=49,"",IF(SUM(F42:F90)&lt;'J560-01'!$J11,"u",IF(SUM(F42:F90)&lt;'J560-01'!$J10,"1",IF(SUM(F42:F90)&lt;'J560-01'!$J9,"2",IF(SUM(F42:F90)&lt;'J560-01'!$J8,"3",IF(SUM(F42:F90)&lt;'J560-01'!$J7,"4","5"))))))</f>
        <v/>
      </c>
      <c r="G28" s="81" t="str">
        <f>IF(COUNTBLANK(G42:G90)=49,"",IF(SUM(G42:G90)&lt;'J560-01'!$J11,"u",IF(SUM(G42:G90)&lt;'J560-01'!$J10,"1",IF(SUM(G42:G90)&lt;'J560-01'!$J9,"2",IF(SUM(G42:G90)&lt;'J560-01'!$J8,"3",IF(SUM(G42:G90)&lt;'J560-01'!$J7,"4","5"))))))</f>
        <v/>
      </c>
      <c r="H28" s="81" t="str">
        <f>IF(COUNTBLANK(H42:H90)=49,"",IF(SUM(H42:H90)&lt;'J560-01'!$J11,"u",IF(SUM(H42:H90)&lt;'J560-01'!$J10,"1",IF(SUM(H42:H90)&lt;'J560-01'!$J9,"2",IF(SUM(H42:H90)&lt;'J560-01'!$J8,"3",IF(SUM(H42:H90)&lt;'J560-01'!$J7,"4","5"))))))</f>
        <v/>
      </c>
      <c r="I28" s="81" t="str">
        <f>IF(COUNTBLANK(I42:I90)=49,"",IF(SUM(I42:I90)&lt;'J560-01'!$J11,"u",IF(SUM(I42:I90)&lt;'J560-01'!$J10,"1",IF(SUM(I42:I90)&lt;'J560-01'!$J9,"2",IF(SUM(I42:I90)&lt;'J560-01'!$J8,"3",IF(SUM(I42:I90)&lt;'J560-01'!$J7,"4","5"))))))</f>
        <v/>
      </c>
      <c r="J28" s="81" t="str">
        <f>IF(COUNTBLANK(J42:J90)=49,"",IF(SUM(J42:J90)&lt;'J560-01'!$J11,"u",IF(SUM(J42:J90)&lt;'J560-01'!$J10,"1",IF(SUM(J42:J90)&lt;'J560-01'!$J9,"2",IF(SUM(J42:J90)&lt;'J560-01'!$J8,"3",IF(SUM(J42:J90)&lt;'J560-01'!$J7,"4","5"))))))</f>
        <v/>
      </c>
      <c r="K28" s="81" t="str">
        <f>IF(COUNTBLANK(K42:K90)=49,"",IF(SUM(K42:K90)&lt;'J560-01'!$J11,"u",IF(SUM(K42:K90)&lt;'J560-01'!$J10,"1",IF(SUM(K42:K90)&lt;'J560-01'!$J9,"2",IF(SUM(K42:K90)&lt;'J560-01'!$J8,"3",IF(SUM(K42:K90)&lt;'J560-01'!$J7,"4","5"))))))</f>
        <v/>
      </c>
      <c r="L28" s="81" t="str">
        <f>IF(COUNTBLANK(L42:L90)=49,"",IF(SUM(L42:L90)&lt;'J560-01'!$J11,"u",IF(SUM(L42:L90)&lt;'J560-01'!$J10,"1",IF(SUM(L42:L90)&lt;'J560-01'!$J9,"2",IF(SUM(L42:L90)&lt;'J560-01'!$J8,"3",IF(SUM(L42:L90)&lt;'J560-01'!$J7,"4","5"))))))</f>
        <v/>
      </c>
      <c r="M28" s="81" t="str">
        <f>IF(COUNTBLANK(M42:M90)=49,"",IF(SUM(M42:M90)&lt;'J560-01'!$J11,"u",IF(SUM(M42:M90)&lt;'J560-01'!$J10,"1",IF(SUM(M42:M90)&lt;'J560-01'!$J9,"2",IF(SUM(M42:M90)&lt;'J560-01'!$J8,"3",IF(SUM(M42:M90)&lt;'J560-01'!$J7,"4","5"))))))</f>
        <v/>
      </c>
      <c r="N28" s="81" t="str">
        <f>IF(COUNTBLANK(N42:N90)=49,"",IF(SUM(N42:N90)&lt;'J560-01'!$J11,"u",IF(SUM(N42:N90)&lt;'J560-01'!$J10,"1",IF(SUM(N42:N90)&lt;'J560-01'!$J9,"2",IF(SUM(N42:N90)&lt;'J560-01'!$J8,"3",IF(SUM(N42:N90)&lt;'J560-01'!$J7,"4","5"))))))</f>
        <v/>
      </c>
      <c r="O28" s="81" t="str">
        <f>IF(COUNTBLANK(O42:O90)=49,"",IF(SUM(O42:O90)&lt;'J560-01'!$J11,"u",IF(SUM(O42:O90)&lt;'J560-01'!$J10,"1",IF(SUM(O42:O90)&lt;'J560-01'!$J9,"2",IF(SUM(O42:O90)&lt;'J560-01'!$J8,"3",IF(SUM(O42:O90)&lt;'J560-01'!$J7,"4","5"))))))</f>
        <v/>
      </c>
      <c r="P28" s="81" t="str">
        <f>IF(COUNTBLANK(P42:P90)=49,"",IF(SUM(P42:P90)&lt;'J560-01'!$J11,"u",IF(SUM(P42:P90)&lt;'J560-01'!$J10,"1",IF(SUM(P42:P90)&lt;'J560-01'!$J9,"2",IF(SUM(P42:P90)&lt;'J560-01'!$J8,"3",IF(SUM(P42:P90)&lt;'J560-01'!$J7,"4","5"))))))</f>
        <v/>
      </c>
      <c r="Q28" s="81" t="str">
        <f>IF(COUNTBLANK(Q42:Q90)=49,"",IF(SUM(Q42:Q90)&lt;'J560-01'!$J11,"u",IF(SUM(Q42:Q90)&lt;'J560-01'!$J10,"1",IF(SUM(Q42:Q90)&lt;'J560-01'!$J9,"2",IF(SUM(Q42:Q90)&lt;'J560-01'!$J8,"3",IF(SUM(Q42:Q90)&lt;'J560-01'!$J7,"4","5"))))))</f>
        <v/>
      </c>
      <c r="R28" s="81" t="str">
        <f>IF(COUNTBLANK(R42:R90)=49,"",IF(SUM(R42:R90)&lt;'J560-01'!$J11,"u",IF(SUM(R42:R90)&lt;'J560-01'!$J10,"1",IF(SUM(R42:R90)&lt;'J560-01'!$J9,"2",IF(SUM(R42:R90)&lt;'J560-01'!$J8,"3",IF(SUM(R42:R90)&lt;'J560-01'!$J7,"4","5"))))))</f>
        <v/>
      </c>
      <c r="S28" s="81" t="str">
        <f>IF(COUNTBLANK(S42:S90)=49,"",IF(SUM(S42:S90)&lt;'J560-01'!$J11,"u",IF(SUM(S42:S90)&lt;'J560-01'!$J10,"1",IF(SUM(S42:S90)&lt;'J560-01'!$J9,"2",IF(SUM(S42:S90)&lt;'J560-01'!$J8,"3",IF(SUM(S42:S90)&lt;'J560-01'!$J7,"4","5"))))))</f>
        <v/>
      </c>
      <c r="T28" s="81" t="str">
        <f>IF(COUNTBLANK(T42:T90)=49,"",IF(SUM(T42:T90)&lt;'J560-01'!$J11,"u",IF(SUM(T42:T90)&lt;'J560-01'!$J10,"1",IF(SUM(T42:T90)&lt;'J560-01'!$J9,"2",IF(SUM(T42:T90)&lt;'J560-01'!$J8,"3",IF(SUM(T42:T90)&lt;'J560-01'!$J7,"4","5"))))))</f>
        <v/>
      </c>
      <c r="U28" s="81" t="str">
        <f>IF(COUNTBLANK(U42:U90)=49,"",IF(SUM(U42:U90)&lt;'J560-01'!$J11,"u",IF(SUM(U42:U90)&lt;'J560-01'!$J10,"1",IF(SUM(U42:U90)&lt;'J560-01'!$J9,"2",IF(SUM(U42:U90)&lt;'J560-01'!$J8,"3",IF(SUM(U42:U90)&lt;'J560-01'!$J7,"4","5"))))))</f>
        <v/>
      </c>
      <c r="V28" s="81" t="str">
        <f>IF(COUNTBLANK(V42:V90)=49,"",IF(SUM(V42:V90)&lt;'J560-01'!$J11,"u",IF(SUM(V42:V90)&lt;'J560-01'!$J10,"1",IF(SUM(V42:V90)&lt;'J560-01'!$J9,"2",IF(SUM(V42:V90)&lt;'J560-01'!$J8,"3",IF(SUM(V42:V90)&lt;'J560-01'!$J7,"4","5"))))))</f>
        <v/>
      </c>
      <c r="W28" s="81" t="str">
        <f>IF(COUNTBLANK(W42:W90)=49,"",IF(SUM(W42:W90)&lt;'J560-01'!$J11,"u",IF(SUM(W42:W90)&lt;'J560-01'!$J10,"1",IF(SUM(W42:W90)&lt;'J560-01'!$J9,"2",IF(SUM(W42:W90)&lt;'J560-01'!$J8,"3",IF(SUM(W42:W90)&lt;'J560-01'!$J7,"4","5"))))))</f>
        <v/>
      </c>
      <c r="X28" s="81" t="str">
        <f>IF(COUNTBLANK(X42:X90)=49,"",IF(SUM(X42:X90)&lt;'J560-01'!$J11,"u",IF(SUM(X42:X90)&lt;'J560-01'!$J10,"1",IF(SUM(X42:X90)&lt;'J560-01'!$J9,"2",IF(SUM(X42:X90)&lt;'J560-01'!$J8,"3",IF(SUM(X42:X90)&lt;'J560-01'!$J7,"4","5"))))))</f>
        <v/>
      </c>
      <c r="Y28" s="81" t="str">
        <f>IF(COUNTBLANK(Y42:Y90)=49,"",IF(SUM(Y42:Y90)&lt;'J560-01'!$J11,"u",IF(SUM(Y42:Y90)&lt;'J560-01'!$J10,"1",IF(SUM(Y42:Y90)&lt;'J560-01'!$J9,"2",IF(SUM(Y42:Y90)&lt;'J560-01'!$J8,"3",IF(SUM(Y42:Y90)&lt;'J560-01'!$J7,"4","5"))))))</f>
        <v/>
      </c>
      <c r="Z28" s="81" t="str">
        <f>IF(COUNTBLANK(Z42:Z90)=49,"",IF(SUM(Z42:Z90)&lt;'J560-01'!$J11,"u",IF(SUM(Z42:Z90)&lt;'J560-01'!$J10,"1",IF(SUM(Z42:Z90)&lt;'J560-01'!$J9,"2",IF(SUM(Z42:Z90)&lt;'J560-01'!$J8,"3",IF(SUM(Z42:Z90)&lt;'J560-01'!$J7,"4","5"))))))</f>
        <v/>
      </c>
      <c r="AA28" s="81" t="str">
        <f>IF(COUNTBLANK(AA42:AA90)=49,"",IF(SUM(AA42:AA90)&lt;'J560-01'!$J11,"u",IF(SUM(AA42:AA90)&lt;'J560-01'!$J10,"1",IF(SUM(AA42:AA90)&lt;'J560-01'!$J9,"2",IF(SUM(AA42:AA90)&lt;'J560-01'!$J8,"3",IF(SUM(AA42:AA90)&lt;'J560-01'!$J7,"4","5"))))))</f>
        <v/>
      </c>
      <c r="AB28" s="81" t="str">
        <f>IF(COUNTBLANK(AB42:AB90)=49,"",IF(SUM(AB42:AB90)&lt;'J560-01'!$J11,"u",IF(SUM(AB42:AB90)&lt;'J560-01'!$J10,"1",IF(SUM(AB42:AB90)&lt;'J560-01'!$J9,"2",IF(SUM(AB42:AB90)&lt;'J560-01'!$J8,"3",IF(SUM(AB42:AB90)&lt;'J560-01'!$J7,"4","5"))))))</f>
        <v/>
      </c>
      <c r="AC28" s="81" t="str">
        <f>IF(COUNTBLANK(AC42:AC90)=49,"",IF(SUM(AC42:AC90)&lt;'J560-01'!$J11,"u",IF(SUM(AC42:AC90)&lt;'J560-01'!$J10,"1",IF(SUM(AC42:AC90)&lt;'J560-01'!$J9,"2",IF(SUM(AC42:AC90)&lt;'J560-01'!$J8,"3",IF(SUM(AC42:AC90)&lt;'J560-01'!$J7,"4","5"))))))</f>
        <v/>
      </c>
      <c r="AD28" s="81" t="str">
        <f>IF(COUNTBLANK(AD42:AD90)=49,"",IF(SUM(AD42:AD90)&lt;'J560-01'!$J11,"u",IF(SUM(AD42:AD90)&lt;'J560-01'!$J10,"1",IF(SUM(AD42:AD90)&lt;'J560-01'!$J9,"2",IF(SUM(AD42:AD90)&lt;'J560-01'!$J8,"3",IF(SUM(AD42:AD90)&lt;'J560-01'!$J7,"4","5"))))))</f>
        <v/>
      </c>
      <c r="AE28" s="81" t="str">
        <f>IF(COUNTBLANK(AE42:AE90)=49,"",IF(SUM(AE42:AE90)&lt;'J560-01'!$J11,"u",IF(SUM(AE42:AE90)&lt;'J560-01'!$J10,"1",IF(SUM(AE42:AE90)&lt;'J560-01'!$J9,"2",IF(SUM(AE42:AE90)&lt;'J560-01'!$J8,"3",IF(SUM(AE42:AE90)&lt;'J560-01'!$J7,"4","5"))))))</f>
        <v/>
      </c>
      <c r="AF28" s="81" t="str">
        <f>IF(COUNTBLANK(AF42:AF90)=49,"",IF(SUM(AF42:AF90)&lt;'J560-01'!$J11,"u",IF(SUM(AF42:AF90)&lt;'J560-01'!$J10,"1",IF(SUM(AF42:AF90)&lt;'J560-01'!$J9,"2",IF(SUM(AF42:AF90)&lt;'J560-01'!$J8,"3",IF(SUM(AF42:AF90)&lt;'J560-01'!$J7,"4","5"))))))</f>
        <v/>
      </c>
      <c r="AG28" s="81" t="str">
        <f>IF(COUNTBLANK(AG42:AG90)=49,"",IF(SUM(AG42:AG90)&lt;'J560-01'!$J11,"u",IF(SUM(AG42:AG90)&lt;'J560-01'!$J10,"1",IF(SUM(AG42:AG90)&lt;'J560-01'!$J9,"2",IF(SUM(AG42:AG90)&lt;'J560-01'!$J8,"3",IF(SUM(AG42:AG90)&lt;'J560-01'!$J7,"4","5"))))))</f>
        <v/>
      </c>
      <c r="AH28" s="81" t="str">
        <f>IF(COUNTBLANK(AH42:AH90)=49,"",IF(SUM(AH42:AH90)&lt;'J560-01'!$J11,"u",IF(SUM(AH42:AH90)&lt;'J560-01'!$J10,"1",IF(SUM(AH42:AH90)&lt;'J560-01'!$J9,"2",IF(SUM(AH42:AH90)&lt;'J560-01'!$J8,"3",IF(SUM(AH42:AH90)&lt;'J560-01'!$J7,"4","5"))))))</f>
        <v/>
      </c>
      <c r="AI28" s="81" t="str">
        <f>IF(COUNTBLANK(AI42:AI90)=49,"",IF(SUM(AI42:AI90)&lt;'J560-01'!$J11,"u",IF(SUM(AI42:AI90)&lt;'J560-01'!$J10,"1",IF(SUM(AI42:AI90)&lt;'J560-01'!$J9,"2",IF(SUM(AI42:AI90)&lt;'J560-01'!$J8,"3",IF(SUM(AI42:AI90)&lt;'J560-01'!$J7,"4","5"))))))</f>
        <v/>
      </c>
      <c r="AJ28" s="81" t="str">
        <f>IF(COUNTBLANK(AJ42:AJ90)=49,"",IF(SUM(AJ42:AJ90)&lt;'J560-01'!$J11,"u",IF(SUM(AJ42:AJ90)&lt;'J560-01'!$J10,"1",IF(SUM(AJ42:AJ90)&lt;'J560-01'!$J9,"2",IF(SUM(AJ42:AJ90)&lt;'J560-01'!$J8,"3",IF(SUM(AJ42:AJ90)&lt;'J560-01'!$J7,"4","5"))))))</f>
        <v/>
      </c>
      <c r="AK28" s="81" t="str">
        <f>IF(COUNTBLANK(AK42:AK90)=49,"",IF(SUM(AK42:AK90)&lt;'J560-01'!$J11,"u",IF(SUM(AK42:AK90)&lt;'J560-01'!$J10,"1",IF(SUM(AK42:AK90)&lt;'J560-01'!$J9,"2",IF(SUM(AK42:AK90)&lt;'J560-01'!$J8,"3",IF(SUM(AK42:AK90)&lt;'J560-01'!$J7,"4","5"))))))</f>
        <v/>
      </c>
      <c r="AL28" s="81" t="str">
        <f>IF(COUNTBLANK(AL42:AL90)=49,"",IF(SUM(AL42:AL90)&lt;'J560-01'!$J11,"u",IF(SUM(AL42:AL90)&lt;'J560-01'!$J10,"1",IF(SUM(AL42:AL90)&lt;'J560-01'!$J9,"2",IF(SUM(AL42:AL90)&lt;'J560-01'!$J8,"3",IF(SUM(AL42:AL90)&lt;'J560-01'!$J7,"4","5"))))))</f>
        <v/>
      </c>
      <c r="AM28" s="81" t="str">
        <f>IF(COUNTBLANK(AM42:AM90)=49,"",IF(SUM(AM42:AM90)&lt;'J560-01'!$J11,"u",IF(SUM(AM42:AM90)&lt;'J560-01'!$J10,"1",IF(SUM(AM42:AM90)&lt;'J560-01'!$J9,"2",IF(SUM(AM42:AM90)&lt;'J560-01'!$J8,"3",IF(SUM(AM42:AM90)&lt;'J560-01'!$J7,"4","5"))))))</f>
        <v/>
      </c>
      <c r="AN28" s="81" t="str">
        <f>IF(COUNTBLANK(AN42:AN90)=49,"",IF(SUM(AN42:AN90)&lt;'J560-01'!$J11,"u",IF(SUM(AN42:AN90)&lt;'J560-01'!$J10,"1",IF(SUM(AN42:AN90)&lt;'J560-01'!$J9,"2",IF(SUM(AN42:AN90)&lt;'J560-01'!$J8,"3",IF(SUM(AN42:AN90)&lt;'J560-01'!$J7,"4","5"))))))</f>
        <v/>
      </c>
      <c r="AO28" s="81" t="str">
        <f>IF(COUNTBLANK(AO42:AO90)=49,"",IF(SUM(AO42:AO90)&lt;'J560-01'!$J11,"u",IF(SUM(AO42:AO90)&lt;'J560-01'!$J10,"1",IF(SUM(AO42:AO90)&lt;'J560-01'!$J9,"2",IF(SUM(AO42:AO90)&lt;'J560-01'!$J8,"3",IF(SUM(AO42:AO90)&lt;'J560-01'!$J7,"4","5"))))))</f>
        <v/>
      </c>
      <c r="AP28" s="81" t="str">
        <f>IF(COUNTBLANK(AP42:AP90)=49,"",IF(SUM(AP42:AP90)&lt;'J560-01'!$J11,"u",IF(SUM(AP42:AP90)&lt;'J560-01'!$J10,"1",IF(SUM(AP42:AP90)&lt;'J560-01'!$J9,"2",IF(SUM(AP42:AP90)&lt;'J560-01'!$J8,"3",IF(SUM(AP42:AP90)&lt;'J560-01'!$J7,"4","5"))))))</f>
        <v/>
      </c>
      <c r="AQ28" s="138" t="str">
        <f>IF(COUNTBLANK(AQ42:AQ90)=49,"",IF(SUM(AQ42:AQ90)&lt;'J560-01'!$J11,"u",IF(SUM(AQ42:AQ90)&lt;'J560-01'!$J10,"1",IF(SUM(AQ42:AQ90)&lt;'J560-01'!$J9,"2",IF(SUM(AQ42:AQ90)&lt;'J560-01'!$J8,"3",IF(SUM(AQ42:AQ90)&lt;'J560-01'!$J7,"4","5"))))))</f>
        <v/>
      </c>
      <c r="AR28" s="95"/>
      <c r="AS28" s="96"/>
      <c r="AT28" s="96"/>
      <c r="AU28" s="96"/>
      <c r="AV28" s="96"/>
      <c r="AW28" s="100"/>
      <c r="AX28" s="101"/>
    </row>
    <row r="29" spans="1:50" s="260" customFormat="1" ht="16" customHeight="1" thickTop="1" thickBot="1" x14ac:dyDescent="0.4">
      <c r="A29" s="259"/>
      <c r="B29" s="310" t="s">
        <v>19</v>
      </c>
      <c r="C29" s="94" t="s">
        <v>42</v>
      </c>
      <c r="D29" s="86" t="str">
        <f>IF(COUNTBLANK(D92:D138)=47,"",SUM(D92:D138))</f>
        <v/>
      </c>
      <c r="E29" s="87" t="str">
        <f t="shared" ref="E29:AQ29" si="3">IF(COUNTBLANK(E92:E138)=47,"",SUM(E92:E138))</f>
        <v/>
      </c>
      <c r="F29" s="87" t="str">
        <f t="shared" si="3"/>
        <v/>
      </c>
      <c r="G29" s="87" t="str">
        <f t="shared" si="3"/>
        <v/>
      </c>
      <c r="H29" s="87" t="str">
        <f t="shared" si="3"/>
        <v/>
      </c>
      <c r="I29" s="87" t="str">
        <f t="shared" si="3"/>
        <v/>
      </c>
      <c r="J29" s="87" t="str">
        <f t="shared" si="3"/>
        <v/>
      </c>
      <c r="K29" s="87" t="str">
        <f t="shared" si="3"/>
        <v/>
      </c>
      <c r="L29" s="87" t="str">
        <f t="shared" si="3"/>
        <v/>
      </c>
      <c r="M29" s="87" t="str">
        <f t="shared" si="3"/>
        <v/>
      </c>
      <c r="N29" s="87" t="str">
        <f t="shared" si="3"/>
        <v/>
      </c>
      <c r="O29" s="87" t="str">
        <f t="shared" si="3"/>
        <v/>
      </c>
      <c r="P29" s="87" t="str">
        <f t="shared" si="3"/>
        <v/>
      </c>
      <c r="Q29" s="87" t="str">
        <f t="shared" si="3"/>
        <v/>
      </c>
      <c r="R29" s="87" t="str">
        <f t="shared" si="3"/>
        <v/>
      </c>
      <c r="S29" s="87" t="str">
        <f t="shared" si="3"/>
        <v/>
      </c>
      <c r="T29" s="87" t="str">
        <f t="shared" si="3"/>
        <v/>
      </c>
      <c r="U29" s="87" t="str">
        <f t="shared" si="3"/>
        <v/>
      </c>
      <c r="V29" s="87" t="str">
        <f t="shared" si="3"/>
        <v/>
      </c>
      <c r="W29" s="87" t="str">
        <f t="shared" si="3"/>
        <v/>
      </c>
      <c r="X29" s="87" t="str">
        <f t="shared" si="3"/>
        <v/>
      </c>
      <c r="Y29" s="87" t="str">
        <f t="shared" si="3"/>
        <v/>
      </c>
      <c r="Z29" s="87" t="str">
        <f t="shared" si="3"/>
        <v/>
      </c>
      <c r="AA29" s="87" t="str">
        <f t="shared" si="3"/>
        <v/>
      </c>
      <c r="AB29" s="87" t="str">
        <f t="shared" si="3"/>
        <v/>
      </c>
      <c r="AC29" s="87" t="str">
        <f t="shared" si="3"/>
        <v/>
      </c>
      <c r="AD29" s="87" t="str">
        <f t="shared" si="3"/>
        <v/>
      </c>
      <c r="AE29" s="87" t="str">
        <f t="shared" si="3"/>
        <v/>
      </c>
      <c r="AF29" s="87" t="str">
        <f t="shared" si="3"/>
        <v/>
      </c>
      <c r="AG29" s="87" t="str">
        <f t="shared" si="3"/>
        <v/>
      </c>
      <c r="AH29" s="87" t="str">
        <f t="shared" si="3"/>
        <v/>
      </c>
      <c r="AI29" s="87" t="str">
        <f t="shared" si="3"/>
        <v/>
      </c>
      <c r="AJ29" s="87" t="str">
        <f t="shared" si="3"/>
        <v/>
      </c>
      <c r="AK29" s="87" t="str">
        <f t="shared" si="3"/>
        <v/>
      </c>
      <c r="AL29" s="87" t="str">
        <f t="shared" si="3"/>
        <v/>
      </c>
      <c r="AM29" s="87" t="str">
        <f t="shared" si="3"/>
        <v/>
      </c>
      <c r="AN29" s="87" t="str">
        <f t="shared" si="3"/>
        <v/>
      </c>
      <c r="AO29" s="87" t="str">
        <f t="shared" si="3"/>
        <v/>
      </c>
      <c r="AP29" s="87" t="str">
        <f t="shared" si="3"/>
        <v/>
      </c>
      <c r="AQ29" s="87" t="str">
        <f t="shared" si="3"/>
        <v/>
      </c>
      <c r="AR29" s="95"/>
      <c r="AS29" s="96"/>
      <c r="AT29" s="96"/>
      <c r="AU29" s="96"/>
      <c r="AV29" s="96"/>
      <c r="AW29" s="97" t="str">
        <f>IF(COUNTBLANK(D29:AQ29)=40,"",SUMIF(D29:AQ29,"&lt;&gt;",D29:AQ29)/COUNTIF(D29:AQ29,"&gt;=0"))</f>
        <v/>
      </c>
      <c r="AX29" s="98" t="str">
        <f>IF(COUNTBLANK(D29:AQ29)=40,"",AW29/100)</f>
        <v/>
      </c>
    </row>
    <row r="30" spans="1:50" s="260" customFormat="1" ht="16" customHeight="1" thickTop="1" thickBot="1" x14ac:dyDescent="0.4">
      <c r="A30" s="259"/>
      <c r="B30" s="311"/>
      <c r="C30" s="99" t="s">
        <v>37</v>
      </c>
      <c r="D30" s="82" t="str">
        <f>IF(COUNTBLANK(D92:D138)=47,"",IF(SUM(D92:D138)&lt;'J560-02'!$J11,"u",IF(SUM(D92:D138)&lt;'J560-02'!$J10,"1",IF(SUM(D92:D138)&lt;'J560-02'!$J9,"2",IF(SUM(D92:D138)&lt;'J560-02'!$J8,"3",IF(SUM(D92:D138)&lt;'J560-02'!$J7,"4","5"))))))</f>
        <v/>
      </c>
      <c r="E30" s="83" t="str">
        <f>IF(COUNTBLANK(E92:E138)=47,"",IF(SUM(E92:E138)&lt;'J560-02'!$J11,"u",IF(SUM(E92:E138)&lt;'J560-02'!$J10,"1",IF(SUM(E92:E138)&lt;'J560-02'!$J9,"2",IF(SUM(E92:E138)&lt;'J560-02'!$J8,"3",IF(SUM(E92:E138)&lt;'J560-02'!$J7,"4","5"))))))</f>
        <v/>
      </c>
      <c r="F30" s="83" t="str">
        <f>IF(COUNTBLANK(F92:F138)=47,"",IF(SUM(F92:F138)&lt;'J560-02'!$J11,"u",IF(SUM(F92:F138)&lt;'J560-02'!$J10,"1",IF(SUM(F92:F138)&lt;'J560-02'!$J9,"2",IF(SUM(F92:F138)&lt;'J560-02'!$J8,"3",IF(SUM(F92:F138)&lt;'J560-02'!$J7,"4","5"))))))</f>
        <v/>
      </c>
      <c r="G30" s="83" t="str">
        <f>IF(COUNTBLANK(G92:G138)=47,"",IF(SUM(G92:G138)&lt;'J560-02'!$J11,"u",IF(SUM(G92:G138)&lt;'J560-02'!$J10,"1",IF(SUM(G92:G138)&lt;'J560-02'!$J9,"2",IF(SUM(G92:G138)&lt;'J560-02'!$J8,"3",IF(SUM(G92:G138)&lt;'J560-02'!$J7,"4","5"))))))</f>
        <v/>
      </c>
      <c r="H30" s="83" t="str">
        <f>IF(COUNTBLANK(H92:H138)=47,"",IF(SUM(H92:H138)&lt;'J560-02'!$J11,"u",IF(SUM(H92:H138)&lt;'J560-02'!$J10,"1",IF(SUM(H92:H138)&lt;'J560-02'!$J9,"2",IF(SUM(H92:H138)&lt;'J560-02'!$J8,"3",IF(SUM(H92:H138)&lt;'J560-02'!$J7,"4","5"))))))</f>
        <v/>
      </c>
      <c r="I30" s="83" t="str">
        <f>IF(COUNTBLANK(I92:I138)=47,"",IF(SUM(I92:I138)&lt;'J560-02'!$J11,"u",IF(SUM(I92:I138)&lt;'J560-02'!$J10,"1",IF(SUM(I92:I138)&lt;'J560-02'!$J9,"2",IF(SUM(I92:I138)&lt;'J560-02'!$J8,"3",IF(SUM(I92:I138)&lt;'J560-02'!$J7,"4","5"))))))</f>
        <v/>
      </c>
      <c r="J30" s="83" t="str">
        <f>IF(COUNTBLANK(J92:J138)=47,"",IF(SUM(J92:J138)&lt;'J560-02'!$J11,"u",IF(SUM(J92:J138)&lt;'J560-02'!$J10,"1",IF(SUM(J92:J138)&lt;'J560-02'!$J9,"2",IF(SUM(J92:J138)&lt;'J560-02'!$J8,"3",IF(SUM(J92:J138)&lt;'J560-02'!$J7,"4","5"))))))</f>
        <v/>
      </c>
      <c r="K30" s="83" t="str">
        <f>IF(COUNTBLANK(K92:K138)=47,"",IF(SUM(K92:K138)&lt;'J560-02'!$J11,"u",IF(SUM(K92:K138)&lt;'J560-02'!$J10,"1",IF(SUM(K92:K138)&lt;'J560-02'!$J9,"2",IF(SUM(K92:K138)&lt;'J560-02'!$J8,"3",IF(SUM(K92:K138)&lt;'J560-02'!$J7,"4","5"))))))</f>
        <v/>
      </c>
      <c r="L30" s="83" t="str">
        <f>IF(COUNTBLANK(L92:L138)=47,"",IF(SUM(L92:L138)&lt;'J560-02'!$J11,"u",IF(SUM(L92:L138)&lt;'J560-02'!$J10,"1",IF(SUM(L92:L138)&lt;'J560-02'!$J9,"2",IF(SUM(L92:L138)&lt;'J560-02'!$J8,"3",IF(SUM(L92:L138)&lt;'J560-02'!$J7,"4","5"))))))</f>
        <v/>
      </c>
      <c r="M30" s="83" t="str">
        <f>IF(COUNTBLANK(M92:M138)=47,"",IF(SUM(M92:M138)&lt;'J560-02'!$J11,"u",IF(SUM(M92:M138)&lt;'J560-02'!$J10,"1",IF(SUM(M92:M138)&lt;'J560-02'!$J9,"2",IF(SUM(M92:M138)&lt;'J560-02'!$J8,"3",IF(SUM(M92:M138)&lt;'J560-02'!$J7,"4","5"))))))</f>
        <v/>
      </c>
      <c r="N30" s="83" t="str">
        <f>IF(COUNTBLANK(N92:N138)=47,"",IF(SUM(N92:N138)&lt;'J560-02'!$J11,"u",IF(SUM(N92:N138)&lt;'J560-02'!$J10,"1",IF(SUM(N92:N138)&lt;'J560-02'!$J9,"2",IF(SUM(N92:N138)&lt;'J560-02'!$J8,"3",IF(SUM(N92:N138)&lt;'J560-02'!$J7,"4","5"))))))</f>
        <v/>
      </c>
      <c r="O30" s="83" t="str">
        <f>IF(COUNTBLANK(O92:O138)=47,"",IF(SUM(O92:O138)&lt;'J560-02'!$J11,"u",IF(SUM(O92:O138)&lt;'J560-02'!$J10,"1",IF(SUM(O92:O138)&lt;'J560-02'!$J9,"2",IF(SUM(O92:O138)&lt;'J560-02'!$J8,"3",IF(SUM(O92:O138)&lt;'J560-02'!$J7,"4","5"))))))</f>
        <v/>
      </c>
      <c r="P30" s="83" t="str">
        <f>IF(COUNTBLANK(P92:P138)=47,"",IF(SUM(P92:P138)&lt;'J560-02'!$J11,"u",IF(SUM(P92:P138)&lt;'J560-02'!$J10,"1",IF(SUM(P92:P138)&lt;'J560-02'!$J9,"2",IF(SUM(P92:P138)&lt;'J560-02'!$J8,"3",IF(SUM(P92:P138)&lt;'J560-02'!$J7,"4","5"))))))</f>
        <v/>
      </c>
      <c r="Q30" s="83" t="str">
        <f>IF(COUNTBLANK(Q92:Q138)=47,"",IF(SUM(Q92:Q138)&lt;'J560-02'!$J11,"u",IF(SUM(Q92:Q138)&lt;'J560-02'!$J10,"1",IF(SUM(Q92:Q138)&lt;'J560-02'!$J9,"2",IF(SUM(Q92:Q138)&lt;'J560-02'!$J8,"3",IF(SUM(Q92:Q138)&lt;'J560-02'!$J7,"4","5"))))))</f>
        <v/>
      </c>
      <c r="R30" s="83" t="str">
        <f>IF(COUNTBLANK(R92:R138)=47,"",IF(SUM(R92:R138)&lt;'J560-02'!$J11,"u",IF(SUM(R92:R138)&lt;'J560-02'!$J10,"1",IF(SUM(R92:R138)&lt;'J560-02'!$J9,"2",IF(SUM(R92:R138)&lt;'J560-02'!$J8,"3",IF(SUM(R92:R138)&lt;'J560-02'!$J7,"4","5"))))))</f>
        <v/>
      </c>
      <c r="S30" s="83" t="str">
        <f>IF(COUNTBLANK(S92:S138)=47,"",IF(SUM(S92:S138)&lt;'J560-02'!$J11,"u",IF(SUM(S92:S138)&lt;'J560-02'!$J10,"1",IF(SUM(S92:S138)&lt;'J560-02'!$J9,"2",IF(SUM(S92:S138)&lt;'J560-02'!$J8,"3",IF(SUM(S92:S138)&lt;'J560-02'!$J7,"4","5"))))))</f>
        <v/>
      </c>
      <c r="T30" s="83" t="str">
        <f>IF(COUNTBLANK(T92:T138)=47,"",IF(SUM(T92:T138)&lt;'J560-02'!$J11,"u",IF(SUM(T92:T138)&lt;'J560-02'!$J10,"1",IF(SUM(T92:T138)&lt;'J560-02'!$J9,"2",IF(SUM(T92:T138)&lt;'J560-02'!$J8,"3",IF(SUM(T92:T138)&lt;'J560-02'!$J7,"4","5"))))))</f>
        <v/>
      </c>
      <c r="U30" s="83" t="str">
        <f>IF(COUNTBLANK(U92:U138)=47,"",IF(SUM(U92:U138)&lt;'J560-02'!$J11,"u",IF(SUM(U92:U138)&lt;'J560-02'!$J10,"1",IF(SUM(U92:U138)&lt;'J560-02'!$J9,"2",IF(SUM(U92:U138)&lt;'J560-02'!$J8,"3",IF(SUM(U92:U138)&lt;'J560-02'!$J7,"4","5"))))))</f>
        <v/>
      </c>
      <c r="V30" s="83" t="str">
        <f>IF(COUNTBLANK(V92:V138)=47,"",IF(SUM(V92:V138)&lt;'J560-02'!$J11,"u",IF(SUM(V92:V138)&lt;'J560-02'!$J10,"1",IF(SUM(V92:V138)&lt;'J560-02'!$J9,"2",IF(SUM(V92:V138)&lt;'J560-02'!$J8,"3",IF(SUM(V92:V138)&lt;'J560-02'!$J7,"4","5"))))))</f>
        <v/>
      </c>
      <c r="W30" s="83" t="str">
        <f>IF(COUNTBLANK(W92:W138)=47,"",IF(SUM(W92:W138)&lt;'J560-02'!$J11,"u",IF(SUM(W92:W138)&lt;'J560-02'!$J10,"1",IF(SUM(W92:W138)&lt;'J560-02'!$J9,"2",IF(SUM(W92:W138)&lt;'J560-02'!$J8,"3",IF(SUM(W92:W138)&lt;'J560-02'!$J7,"4","5"))))))</f>
        <v/>
      </c>
      <c r="X30" s="83" t="str">
        <f>IF(COUNTBLANK(X92:X138)=47,"",IF(SUM(X92:X138)&lt;'J560-02'!$J11,"u",IF(SUM(X92:X138)&lt;'J560-02'!$J10,"1",IF(SUM(X92:X138)&lt;'J560-02'!$J9,"2",IF(SUM(X92:X138)&lt;'J560-02'!$J8,"3",IF(SUM(X92:X138)&lt;'J560-02'!$J7,"4","5"))))))</f>
        <v/>
      </c>
      <c r="Y30" s="83" t="str">
        <f>IF(COUNTBLANK(Y92:Y138)=47,"",IF(SUM(Y92:Y138)&lt;'J560-02'!$J11,"u",IF(SUM(Y92:Y138)&lt;'J560-02'!$J10,"1",IF(SUM(Y92:Y138)&lt;'J560-02'!$J9,"2",IF(SUM(Y92:Y138)&lt;'J560-02'!$J8,"3",IF(SUM(Y92:Y138)&lt;'J560-02'!$J7,"4","5"))))))</f>
        <v/>
      </c>
      <c r="Z30" s="83" t="str">
        <f>IF(COUNTBLANK(Z92:Z138)=47,"",IF(SUM(Z92:Z138)&lt;'J560-02'!$J11,"u",IF(SUM(Z92:Z138)&lt;'J560-02'!$J10,"1",IF(SUM(Z92:Z138)&lt;'J560-02'!$J9,"2",IF(SUM(Z92:Z138)&lt;'J560-02'!$J8,"3",IF(SUM(Z92:Z138)&lt;'J560-02'!$J7,"4","5"))))))</f>
        <v/>
      </c>
      <c r="AA30" s="83" t="str">
        <f>IF(COUNTBLANK(AA92:AA138)=47,"",IF(SUM(AA92:AA138)&lt;'J560-02'!$J11,"u",IF(SUM(AA92:AA138)&lt;'J560-02'!$J10,"1",IF(SUM(AA92:AA138)&lt;'J560-02'!$J9,"2",IF(SUM(AA92:AA138)&lt;'J560-02'!$J8,"3",IF(SUM(AA92:AA138)&lt;'J560-02'!$J7,"4","5"))))))</f>
        <v/>
      </c>
      <c r="AB30" s="83" t="str">
        <f>IF(COUNTBLANK(AB92:AB138)=47,"",IF(SUM(AB92:AB138)&lt;'J560-02'!$J11,"u",IF(SUM(AB92:AB138)&lt;'J560-02'!$J10,"1",IF(SUM(AB92:AB138)&lt;'J560-02'!$J9,"2",IF(SUM(AB92:AB138)&lt;'J560-02'!$J8,"3",IF(SUM(AB92:AB138)&lt;'J560-02'!$J7,"4","5"))))))</f>
        <v/>
      </c>
      <c r="AC30" s="83" t="str">
        <f>IF(COUNTBLANK(AC92:AC138)=47,"",IF(SUM(AC92:AC138)&lt;'J560-02'!$J11,"u",IF(SUM(AC92:AC138)&lt;'J560-02'!$J10,"1",IF(SUM(AC92:AC138)&lt;'J560-02'!$J9,"2",IF(SUM(AC92:AC138)&lt;'J560-02'!$J8,"3",IF(SUM(AC92:AC138)&lt;'J560-02'!$J7,"4","5"))))))</f>
        <v/>
      </c>
      <c r="AD30" s="83" t="str">
        <f>IF(COUNTBLANK(AD92:AD138)=47,"",IF(SUM(AD92:AD138)&lt;'J560-02'!$J11,"u",IF(SUM(AD92:AD138)&lt;'J560-02'!$J10,"1",IF(SUM(AD92:AD138)&lt;'J560-02'!$J9,"2",IF(SUM(AD92:AD138)&lt;'J560-02'!$J8,"3",IF(SUM(AD92:AD138)&lt;'J560-02'!$J7,"4","5"))))))</f>
        <v/>
      </c>
      <c r="AE30" s="83" t="str">
        <f>IF(COUNTBLANK(AE92:AE138)=47,"",IF(SUM(AE92:AE138)&lt;'J560-02'!$J11,"u",IF(SUM(AE92:AE138)&lt;'J560-02'!$J10,"1",IF(SUM(AE92:AE138)&lt;'J560-02'!$J9,"2",IF(SUM(AE92:AE138)&lt;'J560-02'!$J8,"3",IF(SUM(AE92:AE138)&lt;'J560-02'!$J7,"4","5"))))))</f>
        <v/>
      </c>
      <c r="AF30" s="83" t="str">
        <f>IF(COUNTBLANK(AF92:AF138)=47,"",IF(SUM(AF92:AF138)&lt;'J560-02'!$J11,"u",IF(SUM(AF92:AF138)&lt;'J560-02'!$J10,"1",IF(SUM(AF92:AF138)&lt;'J560-02'!$J9,"2",IF(SUM(AF92:AF138)&lt;'J560-02'!$J8,"3",IF(SUM(AF92:AF138)&lt;'J560-02'!$J7,"4","5"))))))</f>
        <v/>
      </c>
      <c r="AG30" s="83" t="str">
        <f>IF(COUNTBLANK(AG92:AG138)=47,"",IF(SUM(AG92:AG138)&lt;'J560-02'!$J11,"u",IF(SUM(AG92:AG138)&lt;'J560-02'!$J10,"1",IF(SUM(AG92:AG138)&lt;'J560-02'!$J9,"2",IF(SUM(AG92:AG138)&lt;'J560-02'!$J8,"3",IF(SUM(AG92:AG138)&lt;'J560-02'!$J7,"4","5"))))))</f>
        <v/>
      </c>
      <c r="AH30" s="83" t="str">
        <f>IF(COUNTBLANK(AH92:AH138)=47,"",IF(SUM(AH92:AH138)&lt;'J560-02'!$J11,"u",IF(SUM(AH92:AH138)&lt;'J560-02'!$J10,"1",IF(SUM(AH92:AH138)&lt;'J560-02'!$J9,"2",IF(SUM(AH92:AH138)&lt;'J560-02'!$J8,"3",IF(SUM(AH92:AH138)&lt;'J560-02'!$J7,"4","5"))))))</f>
        <v/>
      </c>
      <c r="AI30" s="83" t="str">
        <f>IF(COUNTBLANK(AI92:AI138)=47,"",IF(SUM(AI92:AI138)&lt;'J560-02'!$J11,"u",IF(SUM(AI92:AI138)&lt;'J560-02'!$J10,"1",IF(SUM(AI92:AI138)&lt;'J560-02'!$J9,"2",IF(SUM(AI92:AI138)&lt;'J560-02'!$J8,"3",IF(SUM(AI92:AI138)&lt;'J560-02'!$J7,"4","5"))))))</f>
        <v/>
      </c>
      <c r="AJ30" s="83" t="str">
        <f>IF(COUNTBLANK(AJ92:AJ138)=47,"",IF(SUM(AJ92:AJ138)&lt;'J560-02'!$J11,"u",IF(SUM(AJ92:AJ138)&lt;'J560-02'!$J10,"1",IF(SUM(AJ92:AJ138)&lt;'J560-02'!$J9,"2",IF(SUM(AJ92:AJ138)&lt;'J560-02'!$J8,"3",IF(SUM(AJ92:AJ138)&lt;'J560-02'!$J7,"4","5"))))))</f>
        <v/>
      </c>
      <c r="AK30" s="83" t="str">
        <f>IF(COUNTBLANK(AK92:AK138)=47,"",IF(SUM(AK92:AK138)&lt;'J560-02'!$J11,"u",IF(SUM(AK92:AK138)&lt;'J560-02'!$J10,"1",IF(SUM(AK92:AK138)&lt;'J560-02'!$J9,"2",IF(SUM(AK92:AK138)&lt;'J560-02'!$J8,"3",IF(SUM(AK92:AK138)&lt;'J560-02'!$J7,"4","5"))))))</f>
        <v/>
      </c>
      <c r="AL30" s="83" t="str">
        <f>IF(COUNTBLANK(AL92:AL138)=47,"",IF(SUM(AL92:AL138)&lt;'J560-02'!$J11,"u",IF(SUM(AL92:AL138)&lt;'J560-02'!$J10,"1",IF(SUM(AL92:AL138)&lt;'J560-02'!$J9,"2",IF(SUM(AL92:AL138)&lt;'J560-02'!$J8,"3",IF(SUM(AL92:AL138)&lt;'J560-02'!$J7,"4","5"))))))</f>
        <v/>
      </c>
      <c r="AM30" s="83" t="str">
        <f>IF(COUNTBLANK(AM92:AM138)=47,"",IF(SUM(AM92:AM138)&lt;'J560-02'!$J11,"u",IF(SUM(AM92:AM138)&lt;'J560-02'!$J10,"1",IF(SUM(AM92:AM138)&lt;'J560-02'!$J9,"2",IF(SUM(AM92:AM138)&lt;'J560-02'!$J8,"3",IF(SUM(AM92:AM138)&lt;'J560-02'!$J7,"4","5"))))))</f>
        <v/>
      </c>
      <c r="AN30" s="83" t="str">
        <f>IF(COUNTBLANK(AN92:AN138)=47,"",IF(SUM(AN92:AN138)&lt;'J560-02'!$J11,"u",IF(SUM(AN92:AN138)&lt;'J560-02'!$J10,"1",IF(SUM(AN92:AN138)&lt;'J560-02'!$J9,"2",IF(SUM(AN92:AN138)&lt;'J560-02'!$J8,"3",IF(SUM(AN92:AN138)&lt;'J560-02'!$J7,"4","5"))))))</f>
        <v/>
      </c>
      <c r="AO30" s="83" t="str">
        <f>IF(COUNTBLANK(AO92:AO138)=47,"",IF(SUM(AO92:AO138)&lt;'J560-02'!$J11,"u",IF(SUM(AO92:AO138)&lt;'J560-02'!$J10,"1",IF(SUM(AO92:AO138)&lt;'J560-02'!$J9,"2",IF(SUM(AO92:AO138)&lt;'J560-02'!$J8,"3",IF(SUM(AO92:AO138)&lt;'J560-02'!$J7,"4","5"))))))</f>
        <v/>
      </c>
      <c r="AP30" s="83" t="str">
        <f>IF(COUNTBLANK(AP92:AP138)=47,"",IF(SUM(AP92:AP138)&lt;'J560-02'!$J11,"u",IF(SUM(AP92:AP138)&lt;'J560-02'!$J10,"1",IF(SUM(AP92:AP138)&lt;'J560-02'!$J9,"2",IF(SUM(AP92:AP138)&lt;'J560-02'!$J8,"3",IF(SUM(AP92:AP138)&lt;'J560-02'!$J7,"4","5"))))))</f>
        <v/>
      </c>
      <c r="AQ30" s="83" t="str">
        <f>IF(COUNTBLANK(AQ92:AQ138)=47,"",IF(SUM(AQ92:AQ138)&lt;'J560-02'!$J11,"u",IF(SUM(AQ92:AQ138)&lt;'J560-02'!$J10,"1",IF(SUM(AQ92:AQ138)&lt;'J560-02'!$J9,"2",IF(SUM(AQ92:AQ138)&lt;'J560-02'!$J8,"3",IF(SUM(AQ92:AQ138)&lt;'J560-02'!$J7,"4","5"))))))</f>
        <v/>
      </c>
      <c r="AR30" s="102"/>
      <c r="AS30" s="102"/>
      <c r="AT30" s="102"/>
      <c r="AU30" s="102"/>
      <c r="AV30" s="95"/>
      <c r="AW30" s="100"/>
      <c r="AX30" s="101"/>
    </row>
    <row r="31" spans="1:50" s="260" customFormat="1" ht="16" customHeight="1" thickTop="1" thickBot="1" x14ac:dyDescent="0.4">
      <c r="A31" s="259"/>
      <c r="B31" s="312" t="s">
        <v>20</v>
      </c>
      <c r="C31" s="94" t="s">
        <v>42</v>
      </c>
      <c r="D31" s="86" t="str">
        <f>IF(COUNTBLANK(D140:D184)=45,"",SUM(D140:D184))</f>
        <v/>
      </c>
      <c r="E31" s="87" t="str">
        <f t="shared" ref="E31:AQ31" si="4">IF(COUNTBLANK(E140:E184)=45,"",SUM(E140:E184))</f>
        <v/>
      </c>
      <c r="F31" s="87" t="str">
        <f t="shared" si="4"/>
        <v/>
      </c>
      <c r="G31" s="87" t="str">
        <f t="shared" si="4"/>
        <v/>
      </c>
      <c r="H31" s="87" t="str">
        <f t="shared" si="4"/>
        <v/>
      </c>
      <c r="I31" s="87" t="str">
        <f t="shared" si="4"/>
        <v/>
      </c>
      <c r="J31" s="87" t="str">
        <f t="shared" si="4"/>
        <v/>
      </c>
      <c r="K31" s="87" t="str">
        <f t="shared" si="4"/>
        <v/>
      </c>
      <c r="L31" s="87" t="str">
        <f t="shared" si="4"/>
        <v/>
      </c>
      <c r="M31" s="87" t="str">
        <f t="shared" si="4"/>
        <v/>
      </c>
      <c r="N31" s="87" t="str">
        <f t="shared" si="4"/>
        <v/>
      </c>
      <c r="O31" s="87" t="str">
        <f t="shared" si="4"/>
        <v/>
      </c>
      <c r="P31" s="87" t="str">
        <f t="shared" si="4"/>
        <v/>
      </c>
      <c r="Q31" s="87" t="str">
        <f t="shared" si="4"/>
        <v/>
      </c>
      <c r="R31" s="87" t="str">
        <f t="shared" si="4"/>
        <v/>
      </c>
      <c r="S31" s="87" t="str">
        <f t="shared" si="4"/>
        <v/>
      </c>
      <c r="T31" s="87" t="str">
        <f t="shared" si="4"/>
        <v/>
      </c>
      <c r="U31" s="87" t="str">
        <f t="shared" si="4"/>
        <v/>
      </c>
      <c r="V31" s="87" t="str">
        <f t="shared" si="4"/>
        <v/>
      </c>
      <c r="W31" s="87" t="str">
        <f t="shared" si="4"/>
        <v/>
      </c>
      <c r="X31" s="87" t="str">
        <f t="shared" si="4"/>
        <v/>
      </c>
      <c r="Y31" s="87" t="str">
        <f t="shared" si="4"/>
        <v/>
      </c>
      <c r="Z31" s="87" t="str">
        <f t="shared" si="4"/>
        <v/>
      </c>
      <c r="AA31" s="87" t="str">
        <f t="shared" si="4"/>
        <v/>
      </c>
      <c r="AB31" s="87" t="str">
        <f t="shared" si="4"/>
        <v/>
      </c>
      <c r="AC31" s="87" t="str">
        <f t="shared" si="4"/>
        <v/>
      </c>
      <c r="AD31" s="87" t="str">
        <f t="shared" si="4"/>
        <v/>
      </c>
      <c r="AE31" s="87" t="str">
        <f t="shared" si="4"/>
        <v/>
      </c>
      <c r="AF31" s="87" t="str">
        <f t="shared" si="4"/>
        <v/>
      </c>
      <c r="AG31" s="87" t="str">
        <f t="shared" si="4"/>
        <v/>
      </c>
      <c r="AH31" s="87" t="str">
        <f t="shared" si="4"/>
        <v/>
      </c>
      <c r="AI31" s="87" t="str">
        <f t="shared" si="4"/>
        <v/>
      </c>
      <c r="AJ31" s="87" t="str">
        <f t="shared" si="4"/>
        <v/>
      </c>
      <c r="AK31" s="87" t="str">
        <f t="shared" si="4"/>
        <v/>
      </c>
      <c r="AL31" s="87" t="str">
        <f t="shared" si="4"/>
        <v/>
      </c>
      <c r="AM31" s="87" t="str">
        <f t="shared" si="4"/>
        <v/>
      </c>
      <c r="AN31" s="87" t="str">
        <f t="shared" si="4"/>
        <v/>
      </c>
      <c r="AO31" s="87" t="str">
        <f t="shared" si="4"/>
        <v/>
      </c>
      <c r="AP31" s="87" t="str">
        <f t="shared" si="4"/>
        <v/>
      </c>
      <c r="AQ31" s="87" t="str">
        <f t="shared" si="4"/>
        <v/>
      </c>
      <c r="AR31" s="95"/>
      <c r="AS31" s="96"/>
      <c r="AT31" s="96"/>
      <c r="AU31" s="96"/>
      <c r="AV31" s="96"/>
      <c r="AW31" s="97" t="str">
        <f>IF(COUNTBLANK(D31:AQ31)=40,"",SUMIF(D31:AQ31,"&lt;&gt;",D31:AQ31)/COUNTIF(D31:AQ31,"&gt;=0"))</f>
        <v/>
      </c>
      <c r="AX31" s="98" t="str">
        <f>IF(COUNTBLANK(D31:AQ31)=40,"",AW31/100)</f>
        <v/>
      </c>
    </row>
    <row r="32" spans="1:50" s="260" customFormat="1" ht="16" customHeight="1" thickTop="1" thickBot="1" x14ac:dyDescent="0.4">
      <c r="A32" s="259"/>
      <c r="B32" s="313"/>
      <c r="C32" s="99" t="s">
        <v>37</v>
      </c>
      <c r="D32" s="82" t="str">
        <f>IF(COUNTBLANK(D140:D184)=45,"",IF(SUM(D140:D184)&lt;'J560-03'!$J11,"u",IF(SUM(D140:D184)&lt;'J560-03'!$J10,"1",IF(SUM(D140:D184)&lt;'J560-03'!$J9,"2",IF(SUM(D140:D184)&lt;'J560-03'!$J8,"3",IF(SUM(D140:D184)&lt;'J560-03'!$J7,"4","5"))))))</f>
        <v/>
      </c>
      <c r="E32" s="83" t="str">
        <f>IF(COUNTBLANK(E140:E184)=45,"",IF(SUM(E140:E184)&lt;'J560-03'!$J11,"u",IF(SUM(E140:E184)&lt;'J560-03'!$J10,"1",IF(SUM(E140:E184)&lt;'J560-03'!$J9,"2",IF(SUM(E140:E184)&lt;'J560-03'!$J8,"3",IF(SUM(E140:E184)&lt;'J560-03'!$J7,"4","5"))))))</f>
        <v/>
      </c>
      <c r="F32" s="83" t="str">
        <f>IF(COUNTBLANK(F140:F184)=45,"",IF(SUM(F140:F184)&lt;'J560-03'!$J11,"u",IF(SUM(F140:F184)&lt;'J560-03'!$J10,"1",IF(SUM(F140:F184)&lt;'J560-03'!$J9,"2",IF(SUM(F140:F184)&lt;'J560-03'!$J8,"3",IF(SUM(F140:F184)&lt;'J560-03'!$J7,"4","5"))))))</f>
        <v/>
      </c>
      <c r="G32" s="83" t="str">
        <f>IF(COUNTBLANK(G140:G184)=45,"",IF(SUM(G140:G184)&lt;'J560-03'!$J11,"u",IF(SUM(G140:G184)&lt;'J560-03'!$J10,"1",IF(SUM(G140:G184)&lt;'J560-03'!$J9,"2",IF(SUM(G140:G184)&lt;'J560-03'!$J8,"3",IF(SUM(G140:G184)&lt;'J560-03'!$J7,"4","5"))))))</f>
        <v/>
      </c>
      <c r="H32" s="83" t="str">
        <f>IF(COUNTBLANK(H140:H184)=45,"",IF(SUM(H140:H184)&lt;'J560-03'!$J11,"u",IF(SUM(H140:H184)&lt;'J560-03'!$J10,"1",IF(SUM(H140:H184)&lt;'J560-03'!$J9,"2",IF(SUM(H140:H184)&lt;'J560-03'!$J8,"3",IF(SUM(H140:H184)&lt;'J560-03'!$J7,"4","5"))))))</f>
        <v/>
      </c>
      <c r="I32" s="83" t="str">
        <f>IF(COUNTBLANK(I140:I184)=45,"",IF(SUM(I140:I184)&lt;'J560-03'!$J11,"u",IF(SUM(I140:I184)&lt;'J560-03'!$J10,"1",IF(SUM(I140:I184)&lt;'J560-03'!$J9,"2",IF(SUM(I140:I184)&lt;'J560-03'!$J8,"3",IF(SUM(I140:I184)&lt;'J560-03'!$J7,"4","5"))))))</f>
        <v/>
      </c>
      <c r="J32" s="83" t="str">
        <f>IF(COUNTBLANK(J140:J184)=45,"",IF(SUM(J140:J184)&lt;'J560-03'!$J11,"u",IF(SUM(J140:J184)&lt;'J560-03'!$J10,"1",IF(SUM(J140:J184)&lt;'J560-03'!$J9,"2",IF(SUM(J140:J184)&lt;'J560-03'!$J8,"3",IF(SUM(J140:J184)&lt;'J560-03'!$J7,"4","5"))))))</f>
        <v/>
      </c>
      <c r="K32" s="83" t="str">
        <f>IF(COUNTBLANK(K140:K184)=45,"",IF(SUM(K140:K184)&lt;'J560-03'!$J11,"u",IF(SUM(K140:K184)&lt;'J560-03'!$J10,"1",IF(SUM(K140:K184)&lt;'J560-03'!$J9,"2",IF(SUM(K140:K184)&lt;'J560-03'!$J8,"3",IF(SUM(K140:K184)&lt;'J560-03'!$J7,"4","5"))))))</f>
        <v/>
      </c>
      <c r="L32" s="83" t="str">
        <f>IF(COUNTBLANK(L140:L184)=45,"",IF(SUM(L140:L184)&lt;'J560-03'!$J11,"u",IF(SUM(L140:L184)&lt;'J560-03'!$J10,"1",IF(SUM(L140:L184)&lt;'J560-03'!$J9,"2",IF(SUM(L140:L184)&lt;'J560-03'!$J8,"3",IF(SUM(L140:L184)&lt;'J560-03'!$J7,"4","5"))))))</f>
        <v/>
      </c>
      <c r="M32" s="83" t="str">
        <f>IF(COUNTBLANK(M140:M184)=45,"",IF(SUM(M140:M184)&lt;'J560-03'!$J11,"u",IF(SUM(M140:M184)&lt;'J560-03'!$J10,"1",IF(SUM(M140:M184)&lt;'J560-03'!$J9,"2",IF(SUM(M140:M184)&lt;'J560-03'!$J8,"3",IF(SUM(M140:M184)&lt;'J560-03'!$J7,"4","5"))))))</f>
        <v/>
      </c>
      <c r="N32" s="83" t="str">
        <f>IF(COUNTBLANK(N140:N184)=45,"",IF(SUM(N140:N184)&lt;'J560-03'!$J11,"u",IF(SUM(N140:N184)&lt;'J560-03'!$J10,"1",IF(SUM(N140:N184)&lt;'J560-03'!$J9,"2",IF(SUM(N140:N184)&lt;'J560-03'!$J8,"3",IF(SUM(N140:N184)&lt;'J560-03'!$J7,"4","5"))))))</f>
        <v/>
      </c>
      <c r="O32" s="83" t="str">
        <f>IF(COUNTBLANK(O140:O184)=45,"",IF(SUM(O140:O184)&lt;'J560-03'!$J11,"u",IF(SUM(O140:O184)&lt;'J560-03'!$J10,"1",IF(SUM(O140:O184)&lt;'J560-03'!$J9,"2",IF(SUM(O140:O184)&lt;'J560-03'!$J8,"3",IF(SUM(O140:O184)&lt;'J560-03'!$J7,"4","5"))))))</f>
        <v/>
      </c>
      <c r="P32" s="83" t="str">
        <f>IF(COUNTBLANK(P140:P184)=45,"",IF(SUM(P140:P184)&lt;'J560-03'!$J11,"u",IF(SUM(P140:P184)&lt;'J560-03'!$J10,"1",IF(SUM(P140:P184)&lt;'J560-03'!$J9,"2",IF(SUM(P140:P184)&lt;'J560-03'!$J8,"3",IF(SUM(P140:P184)&lt;'J560-03'!$J7,"4","5"))))))</f>
        <v/>
      </c>
      <c r="Q32" s="83" t="str">
        <f>IF(COUNTBLANK(Q140:Q184)=45,"",IF(SUM(Q140:Q184)&lt;'J560-03'!$J11,"u",IF(SUM(Q140:Q184)&lt;'J560-03'!$J10,"1",IF(SUM(Q140:Q184)&lt;'J560-03'!$J9,"2",IF(SUM(Q140:Q184)&lt;'J560-03'!$J8,"3",IF(SUM(Q140:Q184)&lt;'J560-03'!$J7,"4","5"))))))</f>
        <v/>
      </c>
      <c r="R32" s="83" t="str">
        <f>IF(COUNTBLANK(R140:R184)=45,"",IF(SUM(R140:R184)&lt;'J560-03'!$J11,"u",IF(SUM(R140:R184)&lt;'J560-03'!$J10,"1",IF(SUM(R140:R184)&lt;'J560-03'!$J9,"2",IF(SUM(R140:R184)&lt;'J560-03'!$J8,"3",IF(SUM(R140:R184)&lt;'J560-03'!$J7,"4","5"))))))</f>
        <v/>
      </c>
      <c r="S32" s="83" t="str">
        <f>IF(COUNTBLANK(S140:S184)=45,"",IF(SUM(S140:S184)&lt;'J560-03'!$J11,"u",IF(SUM(S140:S184)&lt;'J560-03'!$J10,"1",IF(SUM(S140:S184)&lt;'J560-03'!$J9,"2",IF(SUM(S140:S184)&lt;'J560-03'!$J8,"3",IF(SUM(S140:S184)&lt;'J560-03'!$J7,"4","5"))))))</f>
        <v/>
      </c>
      <c r="T32" s="83" t="str">
        <f>IF(COUNTBLANK(T140:T184)=45,"",IF(SUM(T140:T184)&lt;'J560-03'!$J11,"u",IF(SUM(T140:T184)&lt;'J560-03'!$J10,"1",IF(SUM(T140:T184)&lt;'J560-03'!$J9,"2",IF(SUM(T140:T184)&lt;'J560-03'!$J8,"3",IF(SUM(T140:T184)&lt;'J560-03'!$J7,"4","5"))))))</f>
        <v/>
      </c>
      <c r="U32" s="83" t="str">
        <f>IF(COUNTBLANK(U140:U184)=45,"",IF(SUM(U140:U184)&lt;'J560-03'!$J11,"u",IF(SUM(U140:U184)&lt;'J560-03'!$J10,"1",IF(SUM(U140:U184)&lt;'J560-03'!$J9,"2",IF(SUM(U140:U184)&lt;'J560-03'!$J8,"3",IF(SUM(U140:U184)&lt;'J560-03'!$J7,"4","5"))))))</f>
        <v/>
      </c>
      <c r="V32" s="83" t="str">
        <f>IF(COUNTBLANK(V140:V184)=45,"",IF(SUM(V140:V184)&lt;'J560-03'!$J11,"u",IF(SUM(V140:V184)&lt;'J560-03'!$J10,"1",IF(SUM(V140:V184)&lt;'J560-03'!$J9,"2",IF(SUM(V140:V184)&lt;'J560-03'!$J8,"3",IF(SUM(V140:V184)&lt;'J560-03'!$J7,"4","5"))))))</f>
        <v/>
      </c>
      <c r="W32" s="83" t="str">
        <f>IF(COUNTBLANK(W140:W184)=45,"",IF(SUM(W140:W184)&lt;'J560-03'!$J11,"u",IF(SUM(W140:W184)&lt;'J560-03'!$J10,"1",IF(SUM(W140:W184)&lt;'J560-03'!$J9,"2",IF(SUM(W140:W184)&lt;'J560-03'!$J8,"3",IF(SUM(W140:W184)&lt;'J560-03'!$J7,"4","5"))))))</f>
        <v/>
      </c>
      <c r="X32" s="83" t="str">
        <f>IF(COUNTBLANK(X140:X184)=45,"",IF(SUM(X140:X184)&lt;'J560-03'!$J11,"u",IF(SUM(X140:X184)&lt;'J560-03'!$J10,"1",IF(SUM(X140:X184)&lt;'J560-03'!$J9,"2",IF(SUM(X140:X184)&lt;'J560-03'!$J8,"3",IF(SUM(X140:X184)&lt;'J560-03'!$J7,"4","5"))))))</f>
        <v/>
      </c>
      <c r="Y32" s="83" t="str">
        <f>IF(COUNTBLANK(Y140:Y184)=45,"",IF(SUM(Y140:Y184)&lt;'J560-03'!$J11,"u",IF(SUM(Y140:Y184)&lt;'J560-03'!$J10,"1",IF(SUM(Y140:Y184)&lt;'J560-03'!$J9,"2",IF(SUM(Y140:Y184)&lt;'J560-03'!$J8,"3",IF(SUM(Y140:Y184)&lt;'J560-03'!$J7,"4","5"))))))</f>
        <v/>
      </c>
      <c r="Z32" s="83" t="str">
        <f>IF(COUNTBLANK(Z140:Z184)=45,"",IF(SUM(Z140:Z184)&lt;'J560-03'!$J11,"u",IF(SUM(Z140:Z184)&lt;'J560-03'!$J10,"1",IF(SUM(Z140:Z184)&lt;'J560-03'!$J9,"2",IF(SUM(Z140:Z184)&lt;'J560-03'!$J8,"3",IF(SUM(Z140:Z184)&lt;'J560-03'!$J7,"4","5"))))))</f>
        <v/>
      </c>
      <c r="AA32" s="83" t="str">
        <f>IF(COUNTBLANK(AA140:AA184)=45,"",IF(SUM(AA140:AA184)&lt;'J560-03'!$J11,"u",IF(SUM(AA140:AA184)&lt;'J560-03'!$J10,"1",IF(SUM(AA140:AA184)&lt;'J560-03'!$J9,"2",IF(SUM(AA140:AA184)&lt;'J560-03'!$J8,"3",IF(SUM(AA140:AA184)&lt;'J560-03'!$J7,"4","5"))))))</f>
        <v/>
      </c>
      <c r="AB32" s="83" t="str">
        <f>IF(COUNTBLANK(AB140:AB184)=45,"",IF(SUM(AB140:AB184)&lt;'J560-03'!$J11,"u",IF(SUM(AB140:AB184)&lt;'J560-03'!$J10,"1",IF(SUM(AB140:AB184)&lt;'J560-03'!$J9,"2",IF(SUM(AB140:AB184)&lt;'J560-03'!$J8,"3",IF(SUM(AB140:AB184)&lt;'J560-03'!$J7,"4","5"))))))</f>
        <v/>
      </c>
      <c r="AC32" s="83" t="str">
        <f>IF(COUNTBLANK(AC140:AC184)=45,"",IF(SUM(AC140:AC184)&lt;'J560-03'!$J11,"u",IF(SUM(AC140:AC184)&lt;'J560-03'!$J10,"1",IF(SUM(AC140:AC184)&lt;'J560-03'!$J9,"2",IF(SUM(AC140:AC184)&lt;'J560-03'!$J8,"3",IF(SUM(AC140:AC184)&lt;'J560-03'!$J7,"4","5"))))))</f>
        <v/>
      </c>
      <c r="AD32" s="83" t="str">
        <f>IF(COUNTBLANK(AD140:AD184)=45,"",IF(SUM(AD140:AD184)&lt;'J560-03'!$J11,"u",IF(SUM(AD140:AD184)&lt;'J560-03'!$J10,"1",IF(SUM(AD140:AD184)&lt;'J560-03'!$J9,"2",IF(SUM(AD140:AD184)&lt;'J560-03'!$J8,"3",IF(SUM(AD140:AD184)&lt;'J560-03'!$J7,"4","5"))))))</f>
        <v/>
      </c>
      <c r="AE32" s="83" t="str">
        <f>IF(COUNTBLANK(AE140:AE184)=45,"",IF(SUM(AE140:AE184)&lt;'J560-03'!$J11,"u",IF(SUM(AE140:AE184)&lt;'J560-03'!$J10,"1",IF(SUM(AE140:AE184)&lt;'J560-03'!$J9,"2",IF(SUM(AE140:AE184)&lt;'J560-03'!$J8,"3",IF(SUM(AE140:AE184)&lt;'J560-03'!$J7,"4","5"))))))</f>
        <v/>
      </c>
      <c r="AF32" s="83" t="str">
        <f>IF(COUNTBLANK(AF140:AF184)=45,"",IF(SUM(AF140:AF184)&lt;'J560-03'!$J11,"u",IF(SUM(AF140:AF184)&lt;'J560-03'!$J10,"1",IF(SUM(AF140:AF184)&lt;'J560-03'!$J9,"2",IF(SUM(AF140:AF184)&lt;'J560-03'!$J8,"3",IF(SUM(AF140:AF184)&lt;'J560-03'!$J7,"4","5"))))))</f>
        <v/>
      </c>
      <c r="AG32" s="83" t="str">
        <f>IF(COUNTBLANK(AG140:AG184)=45,"",IF(SUM(AG140:AG184)&lt;'J560-03'!$J11,"u",IF(SUM(AG140:AG184)&lt;'J560-03'!$J10,"1",IF(SUM(AG140:AG184)&lt;'J560-03'!$J9,"2",IF(SUM(AG140:AG184)&lt;'J560-03'!$J8,"3",IF(SUM(AG140:AG184)&lt;'J560-03'!$J7,"4","5"))))))</f>
        <v/>
      </c>
      <c r="AH32" s="83" t="str">
        <f>IF(COUNTBLANK(AH140:AH184)=45,"",IF(SUM(AH140:AH184)&lt;'J560-03'!$J11,"u",IF(SUM(AH140:AH184)&lt;'J560-03'!$J10,"1",IF(SUM(AH140:AH184)&lt;'J560-03'!$J9,"2",IF(SUM(AH140:AH184)&lt;'J560-03'!$J8,"3",IF(SUM(AH140:AH184)&lt;'J560-03'!$J7,"4","5"))))))</f>
        <v/>
      </c>
      <c r="AI32" s="83" t="str">
        <f>IF(COUNTBLANK(AI140:AI184)=45,"",IF(SUM(AI140:AI184)&lt;'J560-03'!$J11,"u",IF(SUM(AI140:AI184)&lt;'J560-03'!$J10,"1",IF(SUM(AI140:AI184)&lt;'J560-03'!$J9,"2",IF(SUM(AI140:AI184)&lt;'J560-03'!$J8,"3",IF(SUM(AI140:AI184)&lt;'J560-03'!$J7,"4","5"))))))</f>
        <v/>
      </c>
      <c r="AJ32" s="83" t="str">
        <f>IF(COUNTBLANK(AJ140:AJ184)=45,"",IF(SUM(AJ140:AJ184)&lt;'J560-03'!$J11,"u",IF(SUM(AJ140:AJ184)&lt;'J560-03'!$J10,"1",IF(SUM(AJ140:AJ184)&lt;'J560-03'!$J9,"2",IF(SUM(AJ140:AJ184)&lt;'J560-03'!$J8,"3",IF(SUM(AJ140:AJ184)&lt;'J560-03'!$J7,"4","5"))))))</f>
        <v/>
      </c>
      <c r="AK32" s="83" t="str">
        <f>IF(COUNTBLANK(AK140:AK184)=45,"",IF(SUM(AK140:AK184)&lt;'J560-03'!$J11,"u",IF(SUM(AK140:AK184)&lt;'J560-03'!$J10,"1",IF(SUM(AK140:AK184)&lt;'J560-03'!$J9,"2",IF(SUM(AK140:AK184)&lt;'J560-03'!$J8,"3",IF(SUM(AK140:AK184)&lt;'J560-03'!$J7,"4","5"))))))</f>
        <v/>
      </c>
      <c r="AL32" s="83" t="str">
        <f>IF(COUNTBLANK(AL140:AL184)=45,"",IF(SUM(AL140:AL184)&lt;'J560-03'!$J11,"u",IF(SUM(AL140:AL184)&lt;'J560-03'!$J10,"1",IF(SUM(AL140:AL184)&lt;'J560-03'!$J9,"2",IF(SUM(AL140:AL184)&lt;'J560-03'!$J8,"3",IF(SUM(AL140:AL184)&lt;'J560-03'!$J7,"4","5"))))))</f>
        <v/>
      </c>
      <c r="AM32" s="83" t="str">
        <f>IF(COUNTBLANK(AM140:AM184)=45,"",IF(SUM(AM140:AM184)&lt;'J560-03'!$J11,"u",IF(SUM(AM140:AM184)&lt;'J560-03'!$J10,"1",IF(SUM(AM140:AM184)&lt;'J560-03'!$J9,"2",IF(SUM(AM140:AM184)&lt;'J560-03'!$J8,"3",IF(SUM(AM140:AM184)&lt;'J560-03'!$J7,"4","5"))))))</f>
        <v/>
      </c>
      <c r="AN32" s="83" t="str">
        <f>IF(COUNTBLANK(AN140:AN184)=45,"",IF(SUM(AN140:AN184)&lt;'J560-03'!$J11,"u",IF(SUM(AN140:AN184)&lt;'J560-03'!$J10,"1",IF(SUM(AN140:AN184)&lt;'J560-03'!$J9,"2",IF(SUM(AN140:AN184)&lt;'J560-03'!$J8,"3",IF(SUM(AN140:AN184)&lt;'J560-03'!$J7,"4","5"))))))</f>
        <v/>
      </c>
      <c r="AO32" s="83" t="str">
        <f>IF(COUNTBLANK(AO140:AO184)=45,"",IF(SUM(AO140:AO184)&lt;'J560-03'!$J11,"u",IF(SUM(AO140:AO184)&lt;'J560-03'!$J10,"1",IF(SUM(AO140:AO184)&lt;'J560-03'!$J9,"2",IF(SUM(AO140:AO184)&lt;'J560-03'!$J8,"3",IF(SUM(AO140:AO184)&lt;'J560-03'!$J7,"4","5"))))))</f>
        <v/>
      </c>
      <c r="AP32" s="83" t="str">
        <f>IF(COUNTBLANK(AP140:AP184)=45,"",IF(SUM(AP140:AP184)&lt;'J560-03'!$J11,"u",IF(SUM(AP140:AP184)&lt;'J560-03'!$J10,"1",IF(SUM(AP140:AP184)&lt;'J560-03'!$J9,"2",IF(SUM(AP140:AP184)&lt;'J560-03'!$J8,"3",IF(SUM(AP140:AP184)&lt;'J560-03'!$J7,"4","5"))))))</f>
        <v/>
      </c>
      <c r="AQ32" s="83" t="str">
        <f>IF(COUNTBLANK(AQ140:AQ184)=45,"",IF(SUM(AQ140:AQ184)&lt;'J560-03'!$J11,"u",IF(SUM(AQ140:AQ184)&lt;'J560-03'!$J10,"1",IF(SUM(AQ140:AQ184)&lt;'J560-03'!$J9,"2",IF(SUM(AQ140:AQ184)&lt;'J560-03'!$J8,"3",IF(SUM(AQ140:AQ184)&lt;'J560-03'!$J7,"4","5"))))))</f>
        <v/>
      </c>
      <c r="AR32" s="95"/>
      <c r="AS32" s="96"/>
      <c r="AT32" s="96"/>
      <c r="AU32" s="96"/>
      <c r="AV32" s="96"/>
      <c r="AW32" s="100"/>
      <c r="AX32" s="101"/>
    </row>
    <row r="33" spans="1:51" s="262" customFormat="1" ht="18" customHeight="1" thickTop="1" thickBot="1" x14ac:dyDescent="0.45">
      <c r="A33" s="261"/>
      <c r="B33" s="306" t="s">
        <v>28</v>
      </c>
      <c r="C33" s="127" t="s">
        <v>34</v>
      </c>
      <c r="D33" s="88" t="str">
        <f>IF(COUNTBLANK(D42:D184)=143,"",SUM(D42:D184))</f>
        <v/>
      </c>
      <c r="E33" s="89" t="str">
        <f t="shared" ref="E33:AQ33" si="5">IF(COUNTBLANK(E42:E184)=143,"",SUM(E42:E184))</f>
        <v/>
      </c>
      <c r="F33" s="89" t="str">
        <f t="shared" si="5"/>
        <v/>
      </c>
      <c r="G33" s="89" t="str">
        <f t="shared" si="5"/>
        <v/>
      </c>
      <c r="H33" s="89" t="str">
        <f t="shared" si="5"/>
        <v/>
      </c>
      <c r="I33" s="89" t="str">
        <f t="shared" si="5"/>
        <v/>
      </c>
      <c r="J33" s="89" t="str">
        <f t="shared" si="5"/>
        <v/>
      </c>
      <c r="K33" s="89" t="str">
        <f t="shared" si="5"/>
        <v/>
      </c>
      <c r="L33" s="89" t="str">
        <f t="shared" si="5"/>
        <v/>
      </c>
      <c r="M33" s="89" t="str">
        <f t="shared" si="5"/>
        <v/>
      </c>
      <c r="N33" s="89" t="str">
        <f t="shared" si="5"/>
        <v/>
      </c>
      <c r="O33" s="89" t="str">
        <f t="shared" si="5"/>
        <v/>
      </c>
      <c r="P33" s="89" t="str">
        <f t="shared" si="5"/>
        <v/>
      </c>
      <c r="Q33" s="89" t="str">
        <f t="shared" si="5"/>
        <v/>
      </c>
      <c r="R33" s="89" t="str">
        <f t="shared" si="5"/>
        <v/>
      </c>
      <c r="S33" s="89" t="str">
        <f t="shared" si="5"/>
        <v/>
      </c>
      <c r="T33" s="89" t="str">
        <f t="shared" si="5"/>
        <v/>
      </c>
      <c r="U33" s="89" t="str">
        <f t="shared" si="5"/>
        <v/>
      </c>
      <c r="V33" s="89" t="str">
        <f t="shared" si="5"/>
        <v/>
      </c>
      <c r="W33" s="89" t="str">
        <f t="shared" si="5"/>
        <v/>
      </c>
      <c r="X33" s="89" t="str">
        <f t="shared" si="5"/>
        <v/>
      </c>
      <c r="Y33" s="89" t="str">
        <f t="shared" si="5"/>
        <v/>
      </c>
      <c r="Z33" s="89" t="str">
        <f t="shared" si="5"/>
        <v/>
      </c>
      <c r="AA33" s="89" t="str">
        <f t="shared" si="5"/>
        <v/>
      </c>
      <c r="AB33" s="89" t="str">
        <f t="shared" si="5"/>
        <v/>
      </c>
      <c r="AC33" s="89" t="str">
        <f t="shared" si="5"/>
        <v/>
      </c>
      <c r="AD33" s="89" t="str">
        <f t="shared" si="5"/>
        <v/>
      </c>
      <c r="AE33" s="89" t="str">
        <f t="shared" si="5"/>
        <v/>
      </c>
      <c r="AF33" s="89" t="str">
        <f t="shared" si="5"/>
        <v/>
      </c>
      <c r="AG33" s="89" t="str">
        <f t="shared" si="5"/>
        <v/>
      </c>
      <c r="AH33" s="89" t="str">
        <f t="shared" si="5"/>
        <v/>
      </c>
      <c r="AI33" s="89" t="str">
        <f t="shared" si="5"/>
        <v/>
      </c>
      <c r="AJ33" s="89" t="str">
        <f t="shared" si="5"/>
        <v/>
      </c>
      <c r="AK33" s="89" t="str">
        <f t="shared" si="5"/>
        <v/>
      </c>
      <c r="AL33" s="89" t="str">
        <f t="shared" si="5"/>
        <v/>
      </c>
      <c r="AM33" s="89" t="str">
        <f t="shared" si="5"/>
        <v/>
      </c>
      <c r="AN33" s="89" t="str">
        <f t="shared" si="5"/>
        <v/>
      </c>
      <c r="AO33" s="89" t="str">
        <f t="shared" si="5"/>
        <v/>
      </c>
      <c r="AP33" s="89" t="str">
        <f t="shared" si="5"/>
        <v/>
      </c>
      <c r="AQ33" s="139" t="str">
        <f t="shared" si="5"/>
        <v/>
      </c>
      <c r="AR33" s="103"/>
      <c r="AS33" s="104"/>
      <c r="AT33" s="104"/>
      <c r="AU33" s="104"/>
      <c r="AV33" s="104"/>
      <c r="AW33" s="97" t="str">
        <f>IF(COUNTBLANK(D33:AQ33)=40,"",SUMIF(D33:AQ33,"&lt;&gt;",D33:AQ33)/COUNTIF(D33:AQ33,"&gt;=0"))</f>
        <v/>
      </c>
      <c r="AX33" s="98" t="str">
        <f>IF(COUNTBLANK(D33:AQ33)=40,"",AW33/300)</f>
        <v/>
      </c>
    </row>
    <row r="34" spans="1:51" s="262" customFormat="1" ht="18" customHeight="1" thickTop="1" thickBot="1" x14ac:dyDescent="0.45">
      <c r="A34" s="261"/>
      <c r="B34" s="307"/>
      <c r="C34" s="105" t="s">
        <v>38</v>
      </c>
      <c r="D34" s="92" t="str">
        <f>IF(COUNTBLANK(D42:D184)=143,"",IF(SUM(D42:D184)&lt;$T16,"U",IF(SUM(D42:D184)&lt;$T15,"1",IF(SUM(D42:D184)&lt;$T14,"2",IF(SUM(D42:D184)&lt;$T13,"3",IF(SUM(D42:D184)&lt;$T12,"4","5"))))))</f>
        <v/>
      </c>
      <c r="E34" s="93" t="str">
        <f t="shared" ref="E34:AQ34" si="6">IF(COUNTBLANK(E42:E184)=143,"",IF(SUM(E42:E184)&lt;$T16,"U",IF(SUM(E42:E184)&lt;$T15,"1",IF(SUM(E42:E184)&lt;$T14,"2",IF(SUM(E42:E184)&lt;$T13,"3",IF(SUM(E42:E184)&lt;$T12,"4","5"))))))</f>
        <v/>
      </c>
      <c r="F34" s="93" t="str">
        <f t="shared" si="6"/>
        <v/>
      </c>
      <c r="G34" s="93" t="str">
        <f t="shared" si="6"/>
        <v/>
      </c>
      <c r="H34" s="93" t="str">
        <f t="shared" si="6"/>
        <v/>
      </c>
      <c r="I34" s="93" t="str">
        <f t="shared" si="6"/>
        <v/>
      </c>
      <c r="J34" s="93" t="str">
        <f t="shared" si="6"/>
        <v/>
      </c>
      <c r="K34" s="93" t="str">
        <f t="shared" si="6"/>
        <v/>
      </c>
      <c r="L34" s="93" t="str">
        <f t="shared" si="6"/>
        <v/>
      </c>
      <c r="M34" s="93" t="str">
        <f t="shared" si="6"/>
        <v/>
      </c>
      <c r="N34" s="93" t="str">
        <f t="shared" si="6"/>
        <v/>
      </c>
      <c r="O34" s="93" t="str">
        <f t="shared" si="6"/>
        <v/>
      </c>
      <c r="P34" s="93" t="str">
        <f t="shared" si="6"/>
        <v/>
      </c>
      <c r="Q34" s="93" t="str">
        <f t="shared" si="6"/>
        <v/>
      </c>
      <c r="R34" s="93" t="str">
        <f t="shared" si="6"/>
        <v/>
      </c>
      <c r="S34" s="93" t="str">
        <f t="shared" si="6"/>
        <v/>
      </c>
      <c r="T34" s="93" t="str">
        <f t="shared" si="6"/>
        <v/>
      </c>
      <c r="U34" s="93" t="str">
        <f t="shared" si="6"/>
        <v/>
      </c>
      <c r="V34" s="93" t="str">
        <f t="shared" si="6"/>
        <v/>
      </c>
      <c r="W34" s="93" t="str">
        <f t="shared" si="6"/>
        <v/>
      </c>
      <c r="X34" s="93" t="str">
        <f t="shared" si="6"/>
        <v/>
      </c>
      <c r="Y34" s="93" t="str">
        <f t="shared" si="6"/>
        <v/>
      </c>
      <c r="Z34" s="93" t="str">
        <f t="shared" si="6"/>
        <v/>
      </c>
      <c r="AA34" s="93" t="str">
        <f t="shared" si="6"/>
        <v/>
      </c>
      <c r="AB34" s="93" t="str">
        <f t="shared" si="6"/>
        <v/>
      </c>
      <c r="AC34" s="93" t="str">
        <f t="shared" si="6"/>
        <v/>
      </c>
      <c r="AD34" s="93" t="str">
        <f t="shared" si="6"/>
        <v/>
      </c>
      <c r="AE34" s="93" t="str">
        <f t="shared" si="6"/>
        <v/>
      </c>
      <c r="AF34" s="93" t="str">
        <f t="shared" si="6"/>
        <v/>
      </c>
      <c r="AG34" s="93" t="str">
        <f t="shared" si="6"/>
        <v/>
      </c>
      <c r="AH34" s="93" t="str">
        <f t="shared" si="6"/>
        <v/>
      </c>
      <c r="AI34" s="93" t="str">
        <f t="shared" si="6"/>
        <v/>
      </c>
      <c r="AJ34" s="93" t="str">
        <f t="shared" si="6"/>
        <v/>
      </c>
      <c r="AK34" s="93" t="str">
        <f t="shared" si="6"/>
        <v/>
      </c>
      <c r="AL34" s="93" t="str">
        <f t="shared" si="6"/>
        <v/>
      </c>
      <c r="AM34" s="93" t="str">
        <f t="shared" si="6"/>
        <v/>
      </c>
      <c r="AN34" s="93" t="str">
        <f t="shared" si="6"/>
        <v/>
      </c>
      <c r="AO34" s="93" t="str">
        <f t="shared" si="6"/>
        <v/>
      </c>
      <c r="AP34" s="93" t="str">
        <f t="shared" si="6"/>
        <v/>
      </c>
      <c r="AQ34" s="140" t="str">
        <f t="shared" si="6"/>
        <v/>
      </c>
      <c r="AR34" s="106"/>
      <c r="AS34" s="106"/>
      <c r="AT34" s="106"/>
      <c r="AU34" s="106"/>
      <c r="AV34" s="103"/>
      <c r="AW34" s="107"/>
      <c r="AX34" s="108"/>
    </row>
    <row r="35" spans="1:51" ht="15" customHeight="1" thickBot="1" x14ac:dyDescent="0.4">
      <c r="A35" s="263"/>
      <c r="B35" s="264"/>
      <c r="C35" s="256"/>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65"/>
      <c r="AL35" s="265"/>
      <c r="AM35" s="265"/>
      <c r="AN35" s="265"/>
      <c r="AO35" s="265"/>
      <c r="AP35" s="265"/>
      <c r="AQ35" s="265"/>
      <c r="AR35" s="266"/>
      <c r="AS35" s="266"/>
      <c r="AT35" s="266"/>
      <c r="AU35" s="266"/>
      <c r="AV35" s="266"/>
      <c r="AW35" s="219"/>
      <c r="AX35" s="219"/>
    </row>
    <row r="36" spans="1:51" ht="15" customHeight="1" thickBot="1" x14ac:dyDescent="0.4">
      <c r="B36" s="303" t="s">
        <v>41</v>
      </c>
      <c r="C36" s="111" t="s">
        <v>18</v>
      </c>
      <c r="D36" s="53" t="str">
        <f>IF(COUNTBLANK(D42:D90)=49,"",RANK(D27,$D$27:$AQ$27))</f>
        <v/>
      </c>
      <c r="E36" s="50" t="str">
        <f t="shared" ref="E36:AQ36" si="7">IF(COUNTBLANK(E42:E90)=49,"",RANK(E27,$D$27:$AQ$27))</f>
        <v/>
      </c>
      <c r="F36" s="50" t="str">
        <f t="shared" si="7"/>
        <v/>
      </c>
      <c r="G36" s="50" t="str">
        <f t="shared" si="7"/>
        <v/>
      </c>
      <c r="H36" s="50" t="str">
        <f t="shared" si="7"/>
        <v/>
      </c>
      <c r="I36" s="50" t="str">
        <f t="shared" si="7"/>
        <v/>
      </c>
      <c r="J36" s="50" t="str">
        <f t="shared" si="7"/>
        <v/>
      </c>
      <c r="K36" s="50" t="str">
        <f t="shared" si="7"/>
        <v/>
      </c>
      <c r="L36" s="50" t="str">
        <f t="shared" si="7"/>
        <v/>
      </c>
      <c r="M36" s="50" t="str">
        <f t="shared" si="7"/>
        <v/>
      </c>
      <c r="N36" s="50" t="str">
        <f t="shared" si="7"/>
        <v/>
      </c>
      <c r="O36" s="50" t="str">
        <f t="shared" si="7"/>
        <v/>
      </c>
      <c r="P36" s="50" t="str">
        <f t="shared" si="7"/>
        <v/>
      </c>
      <c r="Q36" s="50" t="str">
        <f t="shared" si="7"/>
        <v/>
      </c>
      <c r="R36" s="50" t="str">
        <f t="shared" si="7"/>
        <v/>
      </c>
      <c r="S36" s="50" t="str">
        <f t="shared" si="7"/>
        <v/>
      </c>
      <c r="T36" s="50" t="str">
        <f t="shared" si="7"/>
        <v/>
      </c>
      <c r="U36" s="50" t="str">
        <f t="shared" si="7"/>
        <v/>
      </c>
      <c r="V36" s="50" t="str">
        <f t="shared" si="7"/>
        <v/>
      </c>
      <c r="W36" s="50" t="str">
        <f t="shared" si="7"/>
        <v/>
      </c>
      <c r="X36" s="50" t="str">
        <f t="shared" si="7"/>
        <v/>
      </c>
      <c r="Y36" s="50" t="str">
        <f t="shared" si="7"/>
        <v/>
      </c>
      <c r="Z36" s="50" t="str">
        <f t="shared" si="7"/>
        <v/>
      </c>
      <c r="AA36" s="50" t="str">
        <f t="shared" si="7"/>
        <v/>
      </c>
      <c r="AB36" s="50" t="str">
        <f t="shared" si="7"/>
        <v/>
      </c>
      <c r="AC36" s="50" t="str">
        <f t="shared" si="7"/>
        <v/>
      </c>
      <c r="AD36" s="50" t="str">
        <f t="shared" si="7"/>
        <v/>
      </c>
      <c r="AE36" s="50" t="str">
        <f t="shared" si="7"/>
        <v/>
      </c>
      <c r="AF36" s="50" t="str">
        <f t="shared" si="7"/>
        <v/>
      </c>
      <c r="AG36" s="50" t="str">
        <f t="shared" si="7"/>
        <v/>
      </c>
      <c r="AH36" s="50" t="str">
        <f t="shared" si="7"/>
        <v/>
      </c>
      <c r="AI36" s="50" t="str">
        <f t="shared" si="7"/>
        <v/>
      </c>
      <c r="AJ36" s="50" t="str">
        <f t="shared" si="7"/>
        <v/>
      </c>
      <c r="AK36" s="50" t="str">
        <f t="shared" si="7"/>
        <v/>
      </c>
      <c r="AL36" s="50" t="str">
        <f t="shared" si="7"/>
        <v/>
      </c>
      <c r="AM36" s="50" t="str">
        <f t="shared" si="7"/>
        <v/>
      </c>
      <c r="AN36" s="50" t="str">
        <f t="shared" si="7"/>
        <v/>
      </c>
      <c r="AO36" s="50" t="str">
        <f t="shared" si="7"/>
        <v/>
      </c>
      <c r="AP36" s="50" t="str">
        <f t="shared" si="7"/>
        <v/>
      </c>
      <c r="AQ36" s="131" t="str">
        <f t="shared" si="7"/>
        <v/>
      </c>
      <c r="AR36" s="244"/>
      <c r="AS36" s="244"/>
      <c r="AT36" s="244"/>
      <c r="AU36" s="244"/>
      <c r="AV36" s="244"/>
      <c r="AW36" s="219"/>
      <c r="AX36" s="219"/>
      <c r="AY36" s="244"/>
    </row>
    <row r="37" spans="1:51" ht="15" customHeight="1" thickTop="1" thickBot="1" x14ac:dyDescent="0.4">
      <c r="B37" s="304"/>
      <c r="C37" s="112" t="s">
        <v>19</v>
      </c>
      <c r="D37" s="54" t="str">
        <f>IF(COUNTBLANK(D92:D138)=47,"",RANK(D29,$D$29:$AQ$29))</f>
        <v/>
      </c>
      <c r="E37" s="51" t="str">
        <f t="shared" ref="E37:AQ37" si="8">IF(COUNTBLANK(E92:E138)=47,"",RANK(E29,$D$29:$AQ$29))</f>
        <v/>
      </c>
      <c r="F37" s="51" t="str">
        <f t="shared" si="8"/>
        <v/>
      </c>
      <c r="G37" s="51" t="str">
        <f t="shared" si="8"/>
        <v/>
      </c>
      <c r="H37" s="51" t="str">
        <f t="shared" si="8"/>
        <v/>
      </c>
      <c r="I37" s="51" t="str">
        <f t="shared" si="8"/>
        <v/>
      </c>
      <c r="J37" s="51" t="str">
        <f t="shared" si="8"/>
        <v/>
      </c>
      <c r="K37" s="51" t="str">
        <f t="shared" si="8"/>
        <v/>
      </c>
      <c r="L37" s="51" t="str">
        <f t="shared" si="8"/>
        <v/>
      </c>
      <c r="M37" s="51" t="str">
        <f t="shared" si="8"/>
        <v/>
      </c>
      <c r="N37" s="51" t="str">
        <f t="shared" si="8"/>
        <v/>
      </c>
      <c r="O37" s="51" t="str">
        <f t="shared" si="8"/>
        <v/>
      </c>
      <c r="P37" s="51" t="str">
        <f t="shared" si="8"/>
        <v/>
      </c>
      <c r="Q37" s="51" t="str">
        <f t="shared" si="8"/>
        <v/>
      </c>
      <c r="R37" s="51" t="str">
        <f t="shared" si="8"/>
        <v/>
      </c>
      <c r="S37" s="51" t="str">
        <f t="shared" si="8"/>
        <v/>
      </c>
      <c r="T37" s="51" t="str">
        <f t="shared" si="8"/>
        <v/>
      </c>
      <c r="U37" s="51" t="str">
        <f t="shared" si="8"/>
        <v/>
      </c>
      <c r="V37" s="51" t="str">
        <f t="shared" si="8"/>
        <v/>
      </c>
      <c r="W37" s="51" t="str">
        <f t="shared" si="8"/>
        <v/>
      </c>
      <c r="X37" s="51" t="str">
        <f t="shared" si="8"/>
        <v/>
      </c>
      <c r="Y37" s="51" t="str">
        <f t="shared" si="8"/>
        <v/>
      </c>
      <c r="Z37" s="51" t="str">
        <f t="shared" si="8"/>
        <v/>
      </c>
      <c r="AA37" s="51" t="str">
        <f t="shared" si="8"/>
        <v/>
      </c>
      <c r="AB37" s="51" t="str">
        <f t="shared" si="8"/>
        <v/>
      </c>
      <c r="AC37" s="51" t="str">
        <f t="shared" si="8"/>
        <v/>
      </c>
      <c r="AD37" s="51" t="str">
        <f t="shared" si="8"/>
        <v/>
      </c>
      <c r="AE37" s="51" t="str">
        <f t="shared" si="8"/>
        <v/>
      </c>
      <c r="AF37" s="51" t="str">
        <f t="shared" si="8"/>
        <v/>
      </c>
      <c r="AG37" s="51" t="str">
        <f t="shared" si="8"/>
        <v/>
      </c>
      <c r="AH37" s="51" t="str">
        <f t="shared" si="8"/>
        <v/>
      </c>
      <c r="AI37" s="51" t="str">
        <f t="shared" si="8"/>
        <v/>
      </c>
      <c r="AJ37" s="51" t="str">
        <f t="shared" si="8"/>
        <v/>
      </c>
      <c r="AK37" s="51" t="str">
        <f t="shared" si="8"/>
        <v/>
      </c>
      <c r="AL37" s="51" t="str">
        <f t="shared" si="8"/>
        <v/>
      </c>
      <c r="AM37" s="51" t="str">
        <f t="shared" si="8"/>
        <v/>
      </c>
      <c r="AN37" s="51" t="str">
        <f t="shared" si="8"/>
        <v/>
      </c>
      <c r="AO37" s="51" t="str">
        <f t="shared" si="8"/>
        <v/>
      </c>
      <c r="AP37" s="51" t="str">
        <f t="shared" si="8"/>
        <v/>
      </c>
      <c r="AQ37" s="132" t="str">
        <f t="shared" si="8"/>
        <v/>
      </c>
      <c r="AR37" s="244"/>
      <c r="AS37" s="244"/>
      <c r="AT37" s="244"/>
      <c r="AU37" s="244"/>
      <c r="AV37" s="244"/>
      <c r="AW37" s="219"/>
      <c r="AX37" s="219"/>
      <c r="AY37" s="244"/>
    </row>
    <row r="38" spans="1:51" ht="15" customHeight="1" thickTop="1" thickBot="1" x14ac:dyDescent="0.4">
      <c r="B38" s="304"/>
      <c r="C38" s="113" t="s">
        <v>20</v>
      </c>
      <c r="D38" s="129" t="str">
        <f>IF(COUNTBLANK(D140:D184)=45,"",RANK(D31,$D$31:$AQ$31))</f>
        <v/>
      </c>
      <c r="E38" s="130" t="str">
        <f t="shared" ref="E38:AQ38" si="9">IF(COUNTBLANK(E140:E184)=45,"",RANK(E31,$D$31:$AQ$31))</f>
        <v/>
      </c>
      <c r="F38" s="130" t="str">
        <f t="shared" si="9"/>
        <v/>
      </c>
      <c r="G38" s="130" t="str">
        <f t="shared" si="9"/>
        <v/>
      </c>
      <c r="H38" s="130" t="str">
        <f t="shared" si="9"/>
        <v/>
      </c>
      <c r="I38" s="130" t="str">
        <f t="shared" si="9"/>
        <v/>
      </c>
      <c r="J38" s="130" t="str">
        <f t="shared" si="9"/>
        <v/>
      </c>
      <c r="K38" s="130" t="str">
        <f t="shared" si="9"/>
        <v/>
      </c>
      <c r="L38" s="130" t="str">
        <f t="shared" si="9"/>
        <v/>
      </c>
      <c r="M38" s="130" t="str">
        <f t="shared" si="9"/>
        <v/>
      </c>
      <c r="N38" s="130" t="str">
        <f t="shared" si="9"/>
        <v/>
      </c>
      <c r="O38" s="130" t="str">
        <f t="shared" si="9"/>
        <v/>
      </c>
      <c r="P38" s="130" t="str">
        <f t="shared" si="9"/>
        <v/>
      </c>
      <c r="Q38" s="130" t="str">
        <f t="shared" si="9"/>
        <v/>
      </c>
      <c r="R38" s="130" t="str">
        <f t="shared" si="9"/>
        <v/>
      </c>
      <c r="S38" s="130" t="str">
        <f t="shared" si="9"/>
        <v/>
      </c>
      <c r="T38" s="130" t="str">
        <f t="shared" si="9"/>
        <v/>
      </c>
      <c r="U38" s="130" t="str">
        <f t="shared" si="9"/>
        <v/>
      </c>
      <c r="V38" s="130" t="str">
        <f t="shared" si="9"/>
        <v/>
      </c>
      <c r="W38" s="130" t="str">
        <f t="shared" si="9"/>
        <v/>
      </c>
      <c r="X38" s="130" t="str">
        <f t="shared" si="9"/>
        <v/>
      </c>
      <c r="Y38" s="130" t="str">
        <f t="shared" si="9"/>
        <v/>
      </c>
      <c r="Z38" s="130" t="str">
        <f t="shared" si="9"/>
        <v/>
      </c>
      <c r="AA38" s="130" t="str">
        <f t="shared" si="9"/>
        <v/>
      </c>
      <c r="AB38" s="130" t="str">
        <f t="shared" si="9"/>
        <v/>
      </c>
      <c r="AC38" s="130" t="str">
        <f t="shared" si="9"/>
        <v/>
      </c>
      <c r="AD38" s="130" t="str">
        <f t="shared" si="9"/>
        <v/>
      </c>
      <c r="AE38" s="130" t="str">
        <f t="shared" si="9"/>
        <v/>
      </c>
      <c r="AF38" s="130" t="str">
        <f t="shared" si="9"/>
        <v/>
      </c>
      <c r="AG38" s="130" t="str">
        <f t="shared" si="9"/>
        <v/>
      </c>
      <c r="AH38" s="130" t="str">
        <f t="shared" si="9"/>
        <v/>
      </c>
      <c r="AI38" s="130" t="str">
        <f t="shared" si="9"/>
        <v/>
      </c>
      <c r="AJ38" s="130" t="str">
        <f t="shared" si="9"/>
        <v/>
      </c>
      <c r="AK38" s="130" t="str">
        <f t="shared" si="9"/>
        <v/>
      </c>
      <c r="AL38" s="130" t="str">
        <f t="shared" si="9"/>
        <v/>
      </c>
      <c r="AM38" s="130" t="str">
        <f t="shared" si="9"/>
        <v/>
      </c>
      <c r="AN38" s="130" t="str">
        <f t="shared" si="9"/>
        <v/>
      </c>
      <c r="AO38" s="130" t="str">
        <f t="shared" si="9"/>
        <v/>
      </c>
      <c r="AP38" s="130" t="str">
        <f t="shared" si="9"/>
        <v/>
      </c>
      <c r="AQ38" s="133" t="str">
        <f t="shared" si="9"/>
        <v/>
      </c>
      <c r="AR38" s="244"/>
      <c r="AS38" s="244"/>
      <c r="AT38" s="244"/>
      <c r="AU38" s="244"/>
      <c r="AV38" s="244"/>
      <c r="AW38" s="219"/>
      <c r="AX38" s="219"/>
      <c r="AY38" s="244"/>
    </row>
    <row r="39" spans="1:51" ht="15" customHeight="1" thickTop="1" thickBot="1" x14ac:dyDescent="0.4">
      <c r="B39" s="305"/>
      <c r="C39" s="114" t="s">
        <v>28</v>
      </c>
      <c r="D39" s="55" t="str">
        <f>IF(COUNTBLANK(D42:D184)=143,"",RANK(D33,$D$33:$AQ$33))</f>
        <v/>
      </c>
      <c r="E39" s="52" t="str">
        <f t="shared" ref="E39:AQ39" si="10">IF(COUNTBLANK(E42:E184)=143,"",RANK(E33,$D$33:$AQ$33))</f>
        <v/>
      </c>
      <c r="F39" s="52" t="str">
        <f t="shared" si="10"/>
        <v/>
      </c>
      <c r="G39" s="52" t="str">
        <f t="shared" si="10"/>
        <v/>
      </c>
      <c r="H39" s="52" t="str">
        <f t="shared" si="10"/>
        <v/>
      </c>
      <c r="I39" s="52" t="str">
        <f t="shared" si="10"/>
        <v/>
      </c>
      <c r="J39" s="52" t="str">
        <f t="shared" si="10"/>
        <v/>
      </c>
      <c r="K39" s="52" t="str">
        <f t="shared" si="10"/>
        <v/>
      </c>
      <c r="L39" s="52" t="str">
        <f t="shared" si="10"/>
        <v/>
      </c>
      <c r="M39" s="52" t="str">
        <f t="shared" si="10"/>
        <v/>
      </c>
      <c r="N39" s="52" t="str">
        <f t="shared" si="10"/>
        <v/>
      </c>
      <c r="O39" s="52" t="str">
        <f t="shared" si="10"/>
        <v/>
      </c>
      <c r="P39" s="52" t="str">
        <f t="shared" si="10"/>
        <v/>
      </c>
      <c r="Q39" s="52" t="str">
        <f t="shared" si="10"/>
        <v/>
      </c>
      <c r="R39" s="52" t="str">
        <f t="shared" si="10"/>
        <v/>
      </c>
      <c r="S39" s="52" t="str">
        <f t="shared" si="10"/>
        <v/>
      </c>
      <c r="T39" s="52" t="str">
        <f t="shared" si="10"/>
        <v/>
      </c>
      <c r="U39" s="52" t="str">
        <f t="shared" si="10"/>
        <v/>
      </c>
      <c r="V39" s="52" t="str">
        <f t="shared" si="10"/>
        <v/>
      </c>
      <c r="W39" s="52" t="str">
        <f t="shared" si="10"/>
        <v/>
      </c>
      <c r="X39" s="52" t="str">
        <f t="shared" si="10"/>
        <v/>
      </c>
      <c r="Y39" s="52" t="str">
        <f t="shared" si="10"/>
        <v/>
      </c>
      <c r="Z39" s="52" t="str">
        <f t="shared" si="10"/>
        <v/>
      </c>
      <c r="AA39" s="52" t="str">
        <f t="shared" si="10"/>
        <v/>
      </c>
      <c r="AB39" s="52" t="str">
        <f t="shared" si="10"/>
        <v/>
      </c>
      <c r="AC39" s="52" t="str">
        <f t="shared" si="10"/>
        <v/>
      </c>
      <c r="AD39" s="52" t="str">
        <f t="shared" si="10"/>
        <v/>
      </c>
      <c r="AE39" s="52" t="str">
        <f t="shared" si="10"/>
        <v/>
      </c>
      <c r="AF39" s="52" t="str">
        <f t="shared" si="10"/>
        <v/>
      </c>
      <c r="AG39" s="52" t="str">
        <f t="shared" si="10"/>
        <v/>
      </c>
      <c r="AH39" s="52" t="str">
        <f t="shared" si="10"/>
        <v/>
      </c>
      <c r="AI39" s="52" t="str">
        <f t="shared" si="10"/>
        <v/>
      </c>
      <c r="AJ39" s="52" t="str">
        <f t="shared" si="10"/>
        <v/>
      </c>
      <c r="AK39" s="52" t="str">
        <f t="shared" si="10"/>
        <v/>
      </c>
      <c r="AL39" s="52" t="str">
        <f t="shared" si="10"/>
        <v/>
      </c>
      <c r="AM39" s="52" t="str">
        <f t="shared" si="10"/>
        <v/>
      </c>
      <c r="AN39" s="52" t="str">
        <f t="shared" si="10"/>
        <v/>
      </c>
      <c r="AO39" s="52" t="str">
        <f t="shared" si="10"/>
        <v/>
      </c>
      <c r="AP39" s="52" t="str">
        <f t="shared" si="10"/>
        <v/>
      </c>
      <c r="AQ39" s="134" t="str">
        <f t="shared" si="10"/>
        <v/>
      </c>
      <c r="AR39" s="244"/>
      <c r="AS39" s="244"/>
      <c r="AT39" s="244"/>
      <c r="AU39" s="244"/>
      <c r="AV39" s="244"/>
      <c r="AW39" s="219"/>
      <c r="AX39" s="219"/>
      <c r="AY39" s="244"/>
    </row>
    <row r="40" spans="1:51" ht="15" customHeight="1" thickBot="1" x14ac:dyDescent="0.4">
      <c r="A40" s="263"/>
      <c r="B40" s="264"/>
      <c r="C40" s="256"/>
      <c r="D40" s="267"/>
      <c r="E40" s="267"/>
      <c r="F40" s="267"/>
      <c r="G40" s="267"/>
      <c r="H40" s="267"/>
      <c r="I40" s="267"/>
      <c r="J40" s="267"/>
      <c r="K40" s="267"/>
      <c r="L40" s="267"/>
      <c r="M40" s="267"/>
      <c r="N40" s="267"/>
      <c r="O40" s="267"/>
      <c r="P40" s="267"/>
      <c r="Q40" s="267"/>
      <c r="R40" s="267"/>
      <c r="S40" s="267"/>
      <c r="T40" s="267"/>
      <c r="U40" s="267"/>
      <c r="V40" s="267"/>
      <c r="W40" s="267"/>
      <c r="X40" s="267"/>
      <c r="Y40" s="267"/>
      <c r="Z40" s="267"/>
      <c r="AA40" s="267"/>
      <c r="AB40" s="267"/>
      <c r="AC40" s="267"/>
      <c r="AD40" s="267"/>
      <c r="AE40" s="267"/>
      <c r="AF40" s="267"/>
      <c r="AG40" s="267"/>
      <c r="AH40" s="267"/>
      <c r="AI40" s="267"/>
      <c r="AJ40" s="267"/>
      <c r="AK40" s="267"/>
      <c r="AL40" s="267"/>
      <c r="AM40" s="267"/>
      <c r="AN40" s="267"/>
      <c r="AO40" s="267"/>
      <c r="AP40" s="267"/>
      <c r="AQ40" s="267"/>
      <c r="AR40" s="266"/>
      <c r="AS40" s="266"/>
      <c r="AT40" s="266"/>
      <c r="AU40" s="266"/>
      <c r="AV40" s="266"/>
      <c r="AW40" s="268"/>
      <c r="AX40" s="268"/>
    </row>
    <row r="41" spans="1:51" ht="15" customHeight="1" thickBot="1" x14ac:dyDescent="0.4">
      <c r="A41" s="263"/>
      <c r="B41" s="269" t="s">
        <v>0</v>
      </c>
      <c r="C41" s="270" t="s">
        <v>35</v>
      </c>
      <c r="D41" s="271"/>
      <c r="E41" s="272"/>
      <c r="F41" s="272"/>
      <c r="G41" s="272"/>
      <c r="H41" s="272"/>
      <c r="I41" s="272"/>
      <c r="J41" s="272"/>
      <c r="K41" s="272"/>
      <c r="L41" s="272"/>
      <c r="M41" s="272"/>
      <c r="N41" s="272"/>
      <c r="O41" s="272"/>
      <c r="P41" s="272"/>
      <c r="Q41" s="272"/>
      <c r="R41" s="272"/>
      <c r="S41" s="272"/>
      <c r="T41" s="272"/>
      <c r="U41" s="272"/>
      <c r="V41" s="272"/>
      <c r="W41" s="272"/>
      <c r="X41" s="272"/>
      <c r="Y41" s="272"/>
      <c r="Z41" s="272"/>
      <c r="AA41" s="272"/>
      <c r="AB41" s="272"/>
      <c r="AC41" s="272"/>
      <c r="AD41" s="272"/>
      <c r="AE41" s="272"/>
      <c r="AF41" s="272"/>
      <c r="AG41" s="272"/>
      <c r="AH41" s="272"/>
      <c r="AI41" s="272"/>
      <c r="AJ41" s="272"/>
      <c r="AK41" s="272"/>
      <c r="AL41" s="272"/>
      <c r="AM41" s="272"/>
      <c r="AN41" s="272"/>
      <c r="AO41" s="272"/>
      <c r="AP41" s="272"/>
      <c r="AQ41" s="273"/>
      <c r="AR41" s="274"/>
      <c r="AS41" s="274"/>
      <c r="AT41" s="274"/>
      <c r="AU41" s="274"/>
      <c r="AV41" s="274"/>
      <c r="AW41" s="119"/>
      <c r="AX41" s="120"/>
    </row>
    <row r="42" spans="1:51" x14ac:dyDescent="0.35">
      <c r="A42" s="293" t="s">
        <v>18</v>
      </c>
      <c r="B42" s="284" t="s">
        <v>83</v>
      </c>
      <c r="C42" s="285">
        <v>1</v>
      </c>
      <c r="D42" s="116"/>
      <c r="E42" s="135"/>
      <c r="F42" s="128"/>
      <c r="G42" s="128"/>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17"/>
      <c r="AR42" s="18" t="s">
        <v>5</v>
      </c>
      <c r="AS42" s="19" t="s">
        <v>6</v>
      </c>
      <c r="AT42" s="17"/>
      <c r="AU42" s="275">
        <f>SUM(D42:AQ42)</f>
        <v>0</v>
      </c>
      <c r="AV42" s="275">
        <f t="shared" ref="AV42" si="11">COUNTA(D42:AQ42)*C42</f>
        <v>0</v>
      </c>
      <c r="AW42" s="121" t="str">
        <f>IF(COUNTBLANK(D42:AQ42)=40,"",SUM(D42:AQ42)/COUNTA(D42:AQ42))</f>
        <v/>
      </c>
      <c r="AX42" s="122" t="str">
        <f>IF(COUNTBLANK(D42:AQ42)=40,"",AU42/(COUNTA(D42:AQ42)*C42))</f>
        <v/>
      </c>
    </row>
    <row r="43" spans="1:51" x14ac:dyDescent="0.35">
      <c r="A43" s="294"/>
      <c r="B43" s="286" t="s">
        <v>128</v>
      </c>
      <c r="C43" s="287">
        <v>1</v>
      </c>
      <c r="D43" s="116"/>
      <c r="E43" s="135"/>
      <c r="F43" s="128"/>
      <c r="G43" s="128"/>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17"/>
      <c r="AR43" s="18" t="s">
        <v>5</v>
      </c>
      <c r="AS43" s="19" t="s">
        <v>6</v>
      </c>
      <c r="AT43" s="17"/>
      <c r="AU43" s="275">
        <f t="shared" ref="AU43:AU90" si="12">SUM(D43:AQ43)</f>
        <v>0</v>
      </c>
      <c r="AV43" s="275">
        <f t="shared" ref="AV43:AV90" si="13">COUNTA(D43:AQ43)*C43</f>
        <v>0</v>
      </c>
      <c r="AW43" s="121" t="str">
        <f t="shared" ref="AW43:AW90" si="14">IF(COUNTBLANK(D43:AQ43)=40,"",SUM(D43:AQ43)/COUNTA(D43:AQ43))</f>
        <v/>
      </c>
      <c r="AX43" s="122" t="str">
        <f t="shared" ref="AX43:AX90" si="15">IF(COUNTBLANK(D43:AQ43)=40,"",AU43/(COUNTA(D43:AQ43)*C43))</f>
        <v/>
      </c>
    </row>
    <row r="44" spans="1:51" x14ac:dyDescent="0.35">
      <c r="A44" s="294"/>
      <c r="B44" s="286" t="s">
        <v>129</v>
      </c>
      <c r="C44" s="287">
        <v>1</v>
      </c>
      <c r="D44" s="116"/>
      <c r="E44" s="135"/>
      <c r="F44" s="128"/>
      <c r="G44" s="128"/>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17"/>
      <c r="AR44" s="18" t="s">
        <v>5</v>
      </c>
      <c r="AS44" s="19" t="s">
        <v>6</v>
      </c>
      <c r="AT44" s="17"/>
      <c r="AU44" s="275">
        <f t="shared" si="12"/>
        <v>0</v>
      </c>
      <c r="AV44" s="275">
        <f t="shared" si="13"/>
        <v>0</v>
      </c>
      <c r="AW44" s="121" t="str">
        <f t="shared" si="14"/>
        <v/>
      </c>
      <c r="AX44" s="122" t="str">
        <f t="shared" si="15"/>
        <v/>
      </c>
    </row>
    <row r="45" spans="1:51" x14ac:dyDescent="0.35">
      <c r="A45" s="294"/>
      <c r="B45" s="286" t="s">
        <v>151</v>
      </c>
      <c r="C45" s="287">
        <v>1</v>
      </c>
      <c r="D45" s="116"/>
      <c r="E45" s="135"/>
      <c r="F45" s="128"/>
      <c r="G45" s="128"/>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17"/>
      <c r="AR45" s="18" t="s">
        <v>5</v>
      </c>
      <c r="AS45" s="19" t="s">
        <v>6</v>
      </c>
      <c r="AT45" s="17"/>
      <c r="AU45" s="275">
        <f t="shared" si="12"/>
        <v>0</v>
      </c>
      <c r="AV45" s="275">
        <f t="shared" si="13"/>
        <v>0</v>
      </c>
      <c r="AW45" s="121" t="str">
        <f t="shared" si="14"/>
        <v/>
      </c>
      <c r="AX45" s="122" t="str">
        <f t="shared" si="15"/>
        <v/>
      </c>
    </row>
    <row r="46" spans="1:51" x14ac:dyDescent="0.35">
      <c r="A46" s="294"/>
      <c r="B46" s="286" t="s">
        <v>85</v>
      </c>
      <c r="C46" s="287">
        <v>2</v>
      </c>
      <c r="D46" s="116"/>
      <c r="E46" s="135"/>
      <c r="F46" s="135"/>
      <c r="G46" s="128"/>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17"/>
      <c r="AR46" s="18" t="s">
        <v>7</v>
      </c>
      <c r="AS46" s="19" t="s">
        <v>6</v>
      </c>
      <c r="AT46" s="17"/>
      <c r="AU46" s="275">
        <f t="shared" si="12"/>
        <v>0</v>
      </c>
      <c r="AV46" s="275">
        <f t="shared" si="13"/>
        <v>0</v>
      </c>
      <c r="AW46" s="121" t="str">
        <f t="shared" si="14"/>
        <v/>
      </c>
      <c r="AX46" s="122" t="str">
        <f t="shared" si="15"/>
        <v/>
      </c>
    </row>
    <row r="47" spans="1:51" x14ac:dyDescent="0.35">
      <c r="A47" s="294"/>
      <c r="B47" s="286" t="s">
        <v>86</v>
      </c>
      <c r="C47" s="287">
        <v>2</v>
      </c>
      <c r="D47" s="116"/>
      <c r="E47" s="135"/>
      <c r="F47" s="135"/>
      <c r="G47" s="128"/>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17"/>
      <c r="AR47" s="18" t="s">
        <v>7</v>
      </c>
      <c r="AS47" s="19" t="s">
        <v>6</v>
      </c>
      <c r="AT47" s="25"/>
      <c r="AU47" s="275">
        <f t="shared" si="12"/>
        <v>0</v>
      </c>
      <c r="AV47" s="275">
        <f t="shared" si="13"/>
        <v>0</v>
      </c>
      <c r="AW47" s="121" t="str">
        <f t="shared" si="14"/>
        <v/>
      </c>
      <c r="AX47" s="122" t="str">
        <f t="shared" si="15"/>
        <v/>
      </c>
    </row>
    <row r="48" spans="1:51" x14ac:dyDescent="0.35">
      <c r="A48" s="294"/>
      <c r="B48" s="286" t="s">
        <v>152</v>
      </c>
      <c r="C48" s="287">
        <v>2</v>
      </c>
      <c r="D48" s="116"/>
      <c r="E48" s="135"/>
      <c r="F48" s="135"/>
      <c r="G48" s="128"/>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17"/>
      <c r="AR48" s="18" t="s">
        <v>7</v>
      </c>
      <c r="AS48" s="19" t="s">
        <v>8</v>
      </c>
      <c r="AT48" s="25"/>
      <c r="AU48" s="275">
        <f t="shared" si="12"/>
        <v>0</v>
      </c>
      <c r="AV48" s="275">
        <f t="shared" si="13"/>
        <v>0</v>
      </c>
      <c r="AW48" s="121" t="str">
        <f t="shared" si="14"/>
        <v/>
      </c>
      <c r="AX48" s="122" t="str">
        <f t="shared" si="15"/>
        <v/>
      </c>
    </row>
    <row r="49" spans="1:50" x14ac:dyDescent="0.35">
      <c r="A49" s="294"/>
      <c r="B49" s="286" t="s">
        <v>109</v>
      </c>
      <c r="C49" s="287">
        <v>1</v>
      </c>
      <c r="D49" s="116"/>
      <c r="E49" s="135"/>
      <c r="F49" s="128"/>
      <c r="G49" s="128"/>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17"/>
      <c r="AR49" s="18" t="s">
        <v>80</v>
      </c>
      <c r="AS49" s="19" t="s">
        <v>8</v>
      </c>
      <c r="AT49" s="25"/>
      <c r="AU49" s="275">
        <f t="shared" si="12"/>
        <v>0</v>
      </c>
      <c r="AV49" s="275">
        <f t="shared" si="13"/>
        <v>0</v>
      </c>
      <c r="AW49" s="121" t="str">
        <f t="shared" si="14"/>
        <v/>
      </c>
      <c r="AX49" s="122" t="str">
        <f t="shared" si="15"/>
        <v/>
      </c>
    </row>
    <row r="50" spans="1:50" x14ac:dyDescent="0.35">
      <c r="A50" s="294"/>
      <c r="B50" s="286" t="s">
        <v>89</v>
      </c>
      <c r="C50" s="287">
        <v>1</v>
      </c>
      <c r="D50" s="116"/>
      <c r="E50" s="135"/>
      <c r="F50" s="128"/>
      <c r="G50" s="128"/>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17"/>
      <c r="AR50" s="18" t="s">
        <v>80</v>
      </c>
      <c r="AS50" s="19" t="s">
        <v>8</v>
      </c>
      <c r="AT50" s="25"/>
      <c r="AU50" s="275">
        <f t="shared" si="12"/>
        <v>0</v>
      </c>
      <c r="AV50" s="275">
        <f t="shared" si="13"/>
        <v>0</v>
      </c>
      <c r="AW50" s="121" t="str">
        <f t="shared" si="14"/>
        <v/>
      </c>
      <c r="AX50" s="122" t="str">
        <f t="shared" si="15"/>
        <v/>
      </c>
    </row>
    <row r="51" spans="1:50" x14ac:dyDescent="0.35">
      <c r="A51" s="294"/>
      <c r="B51" s="286" t="s">
        <v>90</v>
      </c>
      <c r="C51" s="287">
        <v>1</v>
      </c>
      <c r="D51" s="116"/>
      <c r="E51" s="135"/>
      <c r="F51" s="128"/>
      <c r="G51" s="128"/>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17"/>
      <c r="AR51" s="18" t="s">
        <v>10</v>
      </c>
      <c r="AS51" s="19" t="s">
        <v>8</v>
      </c>
      <c r="AT51" s="25"/>
      <c r="AU51" s="275">
        <f t="shared" si="12"/>
        <v>0</v>
      </c>
      <c r="AV51" s="275">
        <f t="shared" si="13"/>
        <v>0</v>
      </c>
      <c r="AW51" s="121" t="str">
        <f t="shared" si="14"/>
        <v/>
      </c>
      <c r="AX51" s="122" t="str">
        <f t="shared" si="15"/>
        <v/>
      </c>
    </row>
    <row r="52" spans="1:50" x14ac:dyDescent="0.35">
      <c r="A52" s="294"/>
      <c r="B52" s="286" t="s">
        <v>91</v>
      </c>
      <c r="C52" s="287">
        <v>1</v>
      </c>
      <c r="D52" s="116"/>
      <c r="E52" s="135"/>
      <c r="F52" s="128"/>
      <c r="G52" s="128"/>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17"/>
      <c r="AR52" s="18" t="s">
        <v>10</v>
      </c>
      <c r="AS52" s="19" t="s">
        <v>8</v>
      </c>
      <c r="AT52" s="25"/>
      <c r="AU52" s="275">
        <f t="shared" si="12"/>
        <v>0</v>
      </c>
      <c r="AV52" s="275">
        <f t="shared" si="13"/>
        <v>0</v>
      </c>
      <c r="AW52" s="121" t="str">
        <f t="shared" si="14"/>
        <v/>
      </c>
      <c r="AX52" s="122" t="str">
        <f t="shared" si="15"/>
        <v/>
      </c>
    </row>
    <row r="53" spans="1:50" x14ac:dyDescent="0.35">
      <c r="A53" s="294"/>
      <c r="B53" s="286" t="s">
        <v>130</v>
      </c>
      <c r="C53" s="287">
        <v>1</v>
      </c>
      <c r="D53" s="116"/>
      <c r="E53" s="135"/>
      <c r="F53" s="128"/>
      <c r="G53" s="128"/>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35"/>
      <c r="AL53" s="135"/>
      <c r="AM53" s="135"/>
      <c r="AN53" s="135"/>
      <c r="AO53" s="135"/>
      <c r="AP53" s="135"/>
      <c r="AQ53" s="117"/>
      <c r="AR53" s="18" t="s">
        <v>16</v>
      </c>
      <c r="AS53" s="19" t="s">
        <v>6</v>
      </c>
      <c r="AT53" s="25"/>
      <c r="AU53" s="275">
        <f t="shared" si="12"/>
        <v>0</v>
      </c>
      <c r="AV53" s="275">
        <f t="shared" si="13"/>
        <v>0</v>
      </c>
      <c r="AW53" s="121" t="str">
        <f t="shared" si="14"/>
        <v/>
      </c>
      <c r="AX53" s="122" t="str">
        <f t="shared" si="15"/>
        <v/>
      </c>
    </row>
    <row r="54" spans="1:50" x14ac:dyDescent="0.35">
      <c r="A54" s="294"/>
      <c r="B54" s="286" t="s">
        <v>131</v>
      </c>
      <c r="C54" s="287">
        <v>1</v>
      </c>
      <c r="D54" s="116"/>
      <c r="E54" s="135"/>
      <c r="F54" s="128"/>
      <c r="G54" s="128"/>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17"/>
      <c r="AR54" s="18" t="s">
        <v>16</v>
      </c>
      <c r="AS54" s="19" t="s">
        <v>6</v>
      </c>
      <c r="AT54" s="25"/>
      <c r="AU54" s="275">
        <f t="shared" si="12"/>
        <v>0</v>
      </c>
      <c r="AV54" s="275">
        <f t="shared" si="13"/>
        <v>0</v>
      </c>
      <c r="AW54" s="121" t="str">
        <f t="shared" si="14"/>
        <v/>
      </c>
      <c r="AX54" s="122" t="str">
        <f t="shared" si="15"/>
        <v/>
      </c>
    </row>
    <row r="55" spans="1:50" x14ac:dyDescent="0.35">
      <c r="A55" s="294"/>
      <c r="B55" s="286" t="s">
        <v>153</v>
      </c>
      <c r="C55" s="287">
        <v>1</v>
      </c>
      <c r="D55" s="116"/>
      <c r="E55" s="135"/>
      <c r="F55" s="128"/>
      <c r="G55" s="128"/>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17"/>
      <c r="AR55" s="18" t="s">
        <v>16</v>
      </c>
      <c r="AS55" s="19" t="s">
        <v>6</v>
      </c>
      <c r="AT55" s="25"/>
      <c r="AU55" s="275">
        <f t="shared" si="12"/>
        <v>0</v>
      </c>
      <c r="AV55" s="275">
        <f t="shared" si="13"/>
        <v>0</v>
      </c>
      <c r="AW55" s="121" t="str">
        <f t="shared" si="14"/>
        <v/>
      </c>
      <c r="AX55" s="122" t="str">
        <f t="shared" si="15"/>
        <v/>
      </c>
    </row>
    <row r="56" spans="1:50" x14ac:dyDescent="0.35">
      <c r="A56" s="294"/>
      <c r="B56" s="286" t="s">
        <v>93</v>
      </c>
      <c r="C56" s="287">
        <v>2</v>
      </c>
      <c r="D56" s="116"/>
      <c r="E56" s="135"/>
      <c r="F56" s="135"/>
      <c r="G56" s="128"/>
      <c r="H56" s="135"/>
      <c r="I56" s="135"/>
      <c r="J56" s="135"/>
      <c r="K56" s="135"/>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17"/>
      <c r="AR56" s="18" t="s">
        <v>80</v>
      </c>
      <c r="AS56" s="19" t="s">
        <v>8</v>
      </c>
      <c r="AT56" s="25"/>
      <c r="AU56" s="275">
        <f t="shared" si="12"/>
        <v>0</v>
      </c>
      <c r="AV56" s="275">
        <f t="shared" si="13"/>
        <v>0</v>
      </c>
      <c r="AW56" s="121" t="str">
        <f t="shared" si="14"/>
        <v/>
      </c>
      <c r="AX56" s="122" t="str">
        <f t="shared" si="15"/>
        <v/>
      </c>
    </row>
    <row r="57" spans="1:50" x14ac:dyDescent="0.35">
      <c r="A57" s="294"/>
      <c r="B57" s="286" t="s">
        <v>94</v>
      </c>
      <c r="C57" s="287">
        <v>2</v>
      </c>
      <c r="D57" s="116"/>
      <c r="E57" s="135"/>
      <c r="F57" s="135"/>
      <c r="G57" s="128"/>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17"/>
      <c r="AR57" s="18" t="s">
        <v>80</v>
      </c>
      <c r="AS57" s="19" t="s">
        <v>8</v>
      </c>
      <c r="AT57" s="25"/>
      <c r="AU57" s="275">
        <f t="shared" si="12"/>
        <v>0</v>
      </c>
      <c r="AV57" s="275">
        <f t="shared" si="13"/>
        <v>0</v>
      </c>
      <c r="AW57" s="121" t="str">
        <f t="shared" si="14"/>
        <v/>
      </c>
      <c r="AX57" s="122" t="str">
        <f t="shared" si="15"/>
        <v/>
      </c>
    </row>
    <row r="58" spans="1:50" x14ac:dyDescent="0.35">
      <c r="A58" s="294"/>
      <c r="B58" s="286" t="s">
        <v>154</v>
      </c>
      <c r="C58" s="287">
        <v>2</v>
      </c>
      <c r="D58" s="116"/>
      <c r="E58" s="135"/>
      <c r="F58" s="135"/>
      <c r="G58" s="128"/>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17"/>
      <c r="AR58" s="18" t="s">
        <v>10</v>
      </c>
      <c r="AS58" s="19" t="s">
        <v>9</v>
      </c>
      <c r="AT58" s="25"/>
      <c r="AU58" s="275">
        <f t="shared" si="12"/>
        <v>0</v>
      </c>
      <c r="AV58" s="275">
        <f t="shared" si="13"/>
        <v>0</v>
      </c>
      <c r="AW58" s="121" t="str">
        <f t="shared" si="14"/>
        <v/>
      </c>
      <c r="AX58" s="122" t="str">
        <f t="shared" si="15"/>
        <v/>
      </c>
    </row>
    <row r="59" spans="1:50" x14ac:dyDescent="0.35">
      <c r="A59" s="294"/>
      <c r="B59" s="286" t="s">
        <v>112</v>
      </c>
      <c r="C59" s="287">
        <v>1</v>
      </c>
      <c r="D59" s="116"/>
      <c r="E59" s="135"/>
      <c r="F59" s="128"/>
      <c r="G59" s="128"/>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17"/>
      <c r="AR59" s="18" t="s">
        <v>16</v>
      </c>
      <c r="AS59" s="19" t="s">
        <v>6</v>
      </c>
      <c r="AT59" s="25"/>
      <c r="AU59" s="275">
        <f t="shared" si="12"/>
        <v>0</v>
      </c>
      <c r="AV59" s="275">
        <f t="shared" si="13"/>
        <v>0</v>
      </c>
      <c r="AW59" s="121" t="str">
        <f t="shared" si="14"/>
        <v/>
      </c>
      <c r="AX59" s="122" t="str">
        <f t="shared" si="15"/>
        <v/>
      </c>
    </row>
    <row r="60" spans="1:50" x14ac:dyDescent="0.35">
      <c r="A60" s="294"/>
      <c r="B60" s="286" t="s">
        <v>170</v>
      </c>
      <c r="C60" s="287">
        <v>1</v>
      </c>
      <c r="D60" s="116"/>
      <c r="E60" s="135"/>
      <c r="F60" s="128"/>
      <c r="G60" s="128"/>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17"/>
      <c r="AR60" s="18" t="s">
        <v>16</v>
      </c>
      <c r="AS60" s="19" t="s">
        <v>6</v>
      </c>
      <c r="AT60" s="25"/>
      <c r="AU60" s="275">
        <f t="shared" si="12"/>
        <v>0</v>
      </c>
      <c r="AV60" s="275">
        <f t="shared" si="13"/>
        <v>0</v>
      </c>
      <c r="AW60" s="121" t="str">
        <f t="shared" si="14"/>
        <v/>
      </c>
      <c r="AX60" s="122" t="str">
        <f t="shared" si="15"/>
        <v/>
      </c>
    </row>
    <row r="61" spans="1:50" x14ac:dyDescent="0.35">
      <c r="A61" s="294"/>
      <c r="B61" s="286" t="s">
        <v>171</v>
      </c>
      <c r="C61" s="287">
        <v>1</v>
      </c>
      <c r="D61" s="116"/>
      <c r="E61" s="135"/>
      <c r="F61" s="128"/>
      <c r="G61" s="128"/>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17"/>
      <c r="AR61" s="18" t="s">
        <v>16</v>
      </c>
      <c r="AS61" s="19" t="s">
        <v>6</v>
      </c>
      <c r="AT61" s="25"/>
      <c r="AU61" s="275">
        <f t="shared" si="12"/>
        <v>0</v>
      </c>
      <c r="AV61" s="275">
        <f t="shared" si="13"/>
        <v>0</v>
      </c>
      <c r="AW61" s="121" t="str">
        <f t="shared" si="14"/>
        <v/>
      </c>
      <c r="AX61" s="122" t="str">
        <f t="shared" si="15"/>
        <v/>
      </c>
    </row>
    <row r="62" spans="1:50" x14ac:dyDescent="0.35">
      <c r="A62" s="294"/>
      <c r="B62" s="286" t="s">
        <v>114</v>
      </c>
      <c r="C62" s="287">
        <v>2</v>
      </c>
      <c r="D62" s="116"/>
      <c r="E62" s="135"/>
      <c r="F62" s="135"/>
      <c r="G62" s="128"/>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17"/>
      <c r="AR62" s="18" t="s">
        <v>16</v>
      </c>
      <c r="AS62" s="19" t="s">
        <v>6</v>
      </c>
      <c r="AT62" s="25"/>
      <c r="AU62" s="275">
        <f t="shared" si="12"/>
        <v>0</v>
      </c>
      <c r="AV62" s="275">
        <f t="shared" si="13"/>
        <v>0</v>
      </c>
      <c r="AW62" s="121" t="str">
        <f t="shared" si="14"/>
        <v/>
      </c>
      <c r="AX62" s="122" t="str">
        <f t="shared" si="15"/>
        <v/>
      </c>
    </row>
    <row r="63" spans="1:50" x14ac:dyDescent="0.35">
      <c r="A63" s="294"/>
      <c r="B63" s="286" t="s">
        <v>97</v>
      </c>
      <c r="C63" s="287">
        <v>2</v>
      </c>
      <c r="D63" s="116"/>
      <c r="E63" s="135"/>
      <c r="F63" s="135"/>
      <c r="G63" s="128"/>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17"/>
      <c r="AR63" s="18" t="s">
        <v>10</v>
      </c>
      <c r="AS63" s="19" t="s">
        <v>9</v>
      </c>
      <c r="AT63" s="25"/>
      <c r="AU63" s="275">
        <f t="shared" si="12"/>
        <v>0</v>
      </c>
      <c r="AV63" s="275">
        <f t="shared" si="13"/>
        <v>0</v>
      </c>
      <c r="AW63" s="121" t="str">
        <f t="shared" si="14"/>
        <v/>
      </c>
      <c r="AX63" s="122" t="str">
        <f t="shared" si="15"/>
        <v/>
      </c>
    </row>
    <row r="64" spans="1:50" x14ac:dyDescent="0.35">
      <c r="A64" s="294"/>
      <c r="B64" s="286" t="s">
        <v>98</v>
      </c>
      <c r="C64" s="287">
        <v>3</v>
      </c>
      <c r="D64" s="116"/>
      <c r="E64" s="135"/>
      <c r="F64" s="128"/>
      <c r="G64" s="128"/>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c r="AQ64" s="117"/>
      <c r="AR64" s="18" t="s">
        <v>80</v>
      </c>
      <c r="AS64" s="19" t="s">
        <v>8</v>
      </c>
      <c r="AT64" s="25"/>
      <c r="AU64" s="275">
        <f t="shared" si="12"/>
        <v>0</v>
      </c>
      <c r="AV64" s="275">
        <f t="shared" si="13"/>
        <v>0</v>
      </c>
      <c r="AW64" s="121" t="str">
        <f t="shared" si="14"/>
        <v/>
      </c>
      <c r="AX64" s="122" t="str">
        <f t="shared" si="15"/>
        <v/>
      </c>
    </row>
    <row r="65" spans="1:50" x14ac:dyDescent="0.35">
      <c r="A65" s="294"/>
      <c r="B65" s="286" t="s">
        <v>117</v>
      </c>
      <c r="C65" s="287">
        <v>2</v>
      </c>
      <c r="D65" s="116"/>
      <c r="E65" s="135"/>
      <c r="F65" s="135"/>
      <c r="G65" s="128"/>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17"/>
      <c r="AR65" s="18" t="s">
        <v>11</v>
      </c>
      <c r="AS65" s="19" t="s">
        <v>8</v>
      </c>
      <c r="AT65" s="28"/>
      <c r="AU65" s="275">
        <f t="shared" si="12"/>
        <v>0</v>
      </c>
      <c r="AV65" s="275">
        <f t="shared" si="13"/>
        <v>0</v>
      </c>
      <c r="AW65" s="121" t="str">
        <f t="shared" si="14"/>
        <v/>
      </c>
      <c r="AX65" s="122" t="str">
        <f t="shared" si="15"/>
        <v/>
      </c>
    </row>
    <row r="66" spans="1:50" x14ac:dyDescent="0.35">
      <c r="A66" s="294"/>
      <c r="B66" s="286" t="s">
        <v>118</v>
      </c>
      <c r="C66" s="287">
        <v>2</v>
      </c>
      <c r="D66" s="116"/>
      <c r="E66" s="135"/>
      <c r="F66" s="135"/>
      <c r="G66" s="128"/>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17"/>
      <c r="AR66" s="18" t="s">
        <v>11</v>
      </c>
      <c r="AS66" s="19" t="s">
        <v>8</v>
      </c>
      <c r="AT66" s="28"/>
      <c r="AU66" s="275">
        <f t="shared" si="12"/>
        <v>0</v>
      </c>
      <c r="AV66" s="275">
        <f t="shared" si="13"/>
        <v>0</v>
      </c>
      <c r="AW66" s="121" t="str">
        <f t="shared" si="14"/>
        <v/>
      </c>
      <c r="AX66" s="122" t="str">
        <f t="shared" si="15"/>
        <v/>
      </c>
    </row>
    <row r="67" spans="1:50" x14ac:dyDescent="0.35">
      <c r="A67" s="294"/>
      <c r="B67" s="286" t="s">
        <v>155</v>
      </c>
      <c r="C67" s="287">
        <v>1</v>
      </c>
      <c r="D67" s="116"/>
      <c r="E67" s="135"/>
      <c r="F67" s="128"/>
      <c r="G67" s="128"/>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17"/>
      <c r="AR67" s="18" t="s">
        <v>11</v>
      </c>
      <c r="AS67" s="19" t="s">
        <v>8</v>
      </c>
      <c r="AT67" s="28"/>
      <c r="AU67" s="275">
        <f t="shared" si="12"/>
        <v>0</v>
      </c>
      <c r="AV67" s="275">
        <f t="shared" si="13"/>
        <v>0</v>
      </c>
      <c r="AW67" s="121" t="str">
        <f t="shared" si="14"/>
        <v/>
      </c>
      <c r="AX67" s="122" t="str">
        <f t="shared" si="15"/>
        <v/>
      </c>
    </row>
    <row r="68" spans="1:50" x14ac:dyDescent="0.35">
      <c r="A68" s="294"/>
      <c r="B68" s="286" t="s">
        <v>119</v>
      </c>
      <c r="C68" s="287">
        <v>1</v>
      </c>
      <c r="D68" s="116"/>
      <c r="E68" s="135"/>
      <c r="F68" s="128"/>
      <c r="G68" s="128"/>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135"/>
      <c r="AK68" s="135"/>
      <c r="AL68" s="135"/>
      <c r="AM68" s="135"/>
      <c r="AN68" s="135"/>
      <c r="AO68" s="135"/>
      <c r="AP68" s="135"/>
      <c r="AQ68" s="117"/>
      <c r="AR68" s="18" t="s">
        <v>11</v>
      </c>
      <c r="AS68" s="19" t="s">
        <v>8</v>
      </c>
      <c r="AT68" s="28"/>
      <c r="AU68" s="275">
        <f t="shared" si="12"/>
        <v>0</v>
      </c>
      <c r="AV68" s="275">
        <f t="shared" si="13"/>
        <v>0</v>
      </c>
      <c r="AW68" s="121" t="str">
        <f t="shared" si="14"/>
        <v/>
      </c>
      <c r="AX68" s="122" t="str">
        <f t="shared" si="15"/>
        <v/>
      </c>
    </row>
    <row r="69" spans="1:50" x14ac:dyDescent="0.35">
      <c r="A69" s="294"/>
      <c r="B69" s="286" t="s">
        <v>156</v>
      </c>
      <c r="C69" s="287">
        <v>1</v>
      </c>
      <c r="D69" s="116"/>
      <c r="E69" s="135"/>
      <c r="F69" s="128"/>
      <c r="G69" s="128"/>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17"/>
      <c r="AR69" s="18" t="s">
        <v>11</v>
      </c>
      <c r="AS69" s="19" t="s">
        <v>8</v>
      </c>
      <c r="AT69" s="28"/>
      <c r="AU69" s="275">
        <f t="shared" si="12"/>
        <v>0</v>
      </c>
      <c r="AV69" s="275">
        <f t="shared" si="13"/>
        <v>0</v>
      </c>
      <c r="AW69" s="121" t="str">
        <f t="shared" si="14"/>
        <v/>
      </c>
      <c r="AX69" s="122" t="str">
        <f t="shared" si="15"/>
        <v/>
      </c>
    </row>
    <row r="70" spans="1:50" x14ac:dyDescent="0.35">
      <c r="A70" s="294"/>
      <c r="B70" s="286" t="s">
        <v>101</v>
      </c>
      <c r="C70" s="287">
        <v>6</v>
      </c>
      <c r="D70" s="116"/>
      <c r="E70" s="135"/>
      <c r="F70" s="128"/>
      <c r="G70" s="128"/>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17"/>
      <c r="AR70" s="18" t="s">
        <v>10</v>
      </c>
      <c r="AS70" s="19" t="s">
        <v>9</v>
      </c>
      <c r="AT70" s="28"/>
      <c r="AU70" s="275">
        <f t="shared" si="12"/>
        <v>0</v>
      </c>
      <c r="AV70" s="275">
        <f t="shared" si="13"/>
        <v>0</v>
      </c>
      <c r="AW70" s="121" t="str">
        <f t="shared" si="14"/>
        <v/>
      </c>
      <c r="AX70" s="122" t="str">
        <f t="shared" si="15"/>
        <v/>
      </c>
    </row>
    <row r="71" spans="1:50" x14ac:dyDescent="0.35">
      <c r="A71" s="294"/>
      <c r="B71" s="286" t="s">
        <v>137</v>
      </c>
      <c r="C71" s="287">
        <v>2</v>
      </c>
      <c r="D71" s="116"/>
      <c r="E71" s="135"/>
      <c r="F71" s="135"/>
      <c r="G71" s="128"/>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17"/>
      <c r="AR71" s="18" t="s">
        <v>11</v>
      </c>
      <c r="AS71" s="19" t="s">
        <v>8</v>
      </c>
      <c r="AT71" s="28"/>
      <c r="AU71" s="275">
        <f t="shared" si="12"/>
        <v>0</v>
      </c>
      <c r="AV71" s="275">
        <f t="shared" si="13"/>
        <v>0</v>
      </c>
      <c r="AW71" s="121" t="str">
        <f t="shared" si="14"/>
        <v/>
      </c>
      <c r="AX71" s="122" t="str">
        <f t="shared" si="15"/>
        <v/>
      </c>
    </row>
    <row r="72" spans="1:50" x14ac:dyDescent="0.35">
      <c r="A72" s="294"/>
      <c r="B72" s="286" t="s">
        <v>157</v>
      </c>
      <c r="C72" s="287">
        <v>2</v>
      </c>
      <c r="D72" s="116"/>
      <c r="E72" s="135"/>
      <c r="F72" s="135"/>
      <c r="G72" s="128"/>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17"/>
      <c r="AR72" s="18" t="s">
        <v>11</v>
      </c>
      <c r="AS72" s="19" t="s">
        <v>8</v>
      </c>
      <c r="AT72" s="28"/>
      <c r="AU72" s="275">
        <f t="shared" si="12"/>
        <v>0</v>
      </c>
      <c r="AV72" s="275">
        <f t="shared" si="13"/>
        <v>0</v>
      </c>
      <c r="AW72" s="121" t="str">
        <f t="shared" si="14"/>
        <v/>
      </c>
      <c r="AX72" s="122" t="str">
        <f t="shared" si="15"/>
        <v/>
      </c>
    </row>
    <row r="73" spans="1:50" x14ac:dyDescent="0.35">
      <c r="A73" s="294"/>
      <c r="B73" s="286" t="s">
        <v>158</v>
      </c>
      <c r="C73" s="287">
        <v>3</v>
      </c>
      <c r="D73" s="116"/>
      <c r="E73" s="135"/>
      <c r="F73" s="128"/>
      <c r="G73" s="128"/>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35"/>
      <c r="AN73" s="135"/>
      <c r="AO73" s="135"/>
      <c r="AP73" s="135"/>
      <c r="AQ73" s="117"/>
      <c r="AR73" s="18" t="s">
        <v>11</v>
      </c>
      <c r="AS73" s="19" t="s">
        <v>8</v>
      </c>
      <c r="AT73" s="28"/>
      <c r="AU73" s="275">
        <f t="shared" si="12"/>
        <v>0</v>
      </c>
      <c r="AV73" s="275">
        <f t="shared" si="13"/>
        <v>0</v>
      </c>
      <c r="AW73" s="121" t="str">
        <f t="shared" si="14"/>
        <v/>
      </c>
      <c r="AX73" s="122" t="str">
        <f t="shared" si="15"/>
        <v/>
      </c>
    </row>
    <row r="74" spans="1:50" x14ac:dyDescent="0.35">
      <c r="A74" s="294"/>
      <c r="B74" s="286" t="s">
        <v>103</v>
      </c>
      <c r="C74" s="287">
        <v>2</v>
      </c>
      <c r="D74" s="116"/>
      <c r="E74" s="135"/>
      <c r="F74" s="135"/>
      <c r="G74" s="128"/>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c r="AN74" s="135"/>
      <c r="AO74" s="135"/>
      <c r="AP74" s="135"/>
      <c r="AQ74" s="117"/>
      <c r="AR74" s="18" t="s">
        <v>10</v>
      </c>
      <c r="AS74" s="19" t="s">
        <v>6</v>
      </c>
      <c r="AT74" s="28"/>
      <c r="AU74" s="275">
        <f t="shared" si="12"/>
        <v>0</v>
      </c>
      <c r="AV74" s="275">
        <f t="shared" si="13"/>
        <v>0</v>
      </c>
      <c r="AW74" s="121" t="str">
        <f t="shared" si="14"/>
        <v/>
      </c>
      <c r="AX74" s="122" t="str">
        <f t="shared" si="15"/>
        <v/>
      </c>
    </row>
    <row r="75" spans="1:50" x14ac:dyDescent="0.35">
      <c r="A75" s="294"/>
      <c r="B75" s="286" t="s">
        <v>104</v>
      </c>
      <c r="C75" s="287">
        <v>1</v>
      </c>
      <c r="D75" s="116"/>
      <c r="E75" s="135"/>
      <c r="F75" s="128"/>
      <c r="G75" s="128"/>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17"/>
      <c r="AR75" s="18" t="s">
        <v>10</v>
      </c>
      <c r="AS75" s="19" t="s">
        <v>8</v>
      </c>
      <c r="AT75" s="28"/>
      <c r="AU75" s="275">
        <f t="shared" si="12"/>
        <v>0</v>
      </c>
      <c r="AV75" s="275">
        <f t="shared" si="13"/>
        <v>0</v>
      </c>
      <c r="AW75" s="121" t="str">
        <f t="shared" si="14"/>
        <v/>
      </c>
      <c r="AX75" s="122" t="str">
        <f t="shared" si="15"/>
        <v/>
      </c>
    </row>
    <row r="76" spans="1:50" x14ac:dyDescent="0.35">
      <c r="A76" s="294"/>
      <c r="B76" s="286" t="s">
        <v>105</v>
      </c>
      <c r="C76" s="287">
        <v>4</v>
      </c>
      <c r="D76" s="116"/>
      <c r="E76" s="135"/>
      <c r="F76" s="135"/>
      <c r="G76" s="128"/>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17"/>
      <c r="AR76" s="18" t="s">
        <v>10</v>
      </c>
      <c r="AS76" s="19" t="s">
        <v>8</v>
      </c>
      <c r="AT76" s="28"/>
      <c r="AU76" s="275">
        <f t="shared" si="12"/>
        <v>0</v>
      </c>
      <c r="AV76" s="275">
        <f t="shared" si="13"/>
        <v>0</v>
      </c>
      <c r="AW76" s="121" t="str">
        <f t="shared" si="14"/>
        <v/>
      </c>
      <c r="AX76" s="122" t="str">
        <f t="shared" si="15"/>
        <v/>
      </c>
    </row>
    <row r="77" spans="1:50" x14ac:dyDescent="0.35">
      <c r="A77" s="294"/>
      <c r="B77" s="286" t="s">
        <v>106</v>
      </c>
      <c r="C77" s="287">
        <v>2</v>
      </c>
      <c r="D77" s="116"/>
      <c r="E77" s="135"/>
      <c r="F77" s="135"/>
      <c r="G77" s="128"/>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17"/>
      <c r="AR77" s="18" t="s">
        <v>10</v>
      </c>
      <c r="AS77" s="19" t="s">
        <v>6</v>
      </c>
      <c r="AT77" s="28"/>
      <c r="AU77" s="275">
        <f t="shared" si="12"/>
        <v>0</v>
      </c>
      <c r="AV77" s="275">
        <f t="shared" si="13"/>
        <v>0</v>
      </c>
      <c r="AW77" s="121" t="str">
        <f t="shared" si="14"/>
        <v/>
      </c>
      <c r="AX77" s="122" t="str">
        <f t="shared" si="15"/>
        <v/>
      </c>
    </row>
    <row r="78" spans="1:50" x14ac:dyDescent="0.35">
      <c r="A78" s="294"/>
      <c r="B78" s="286" t="s">
        <v>159</v>
      </c>
      <c r="C78" s="287">
        <v>4</v>
      </c>
      <c r="D78" s="116"/>
      <c r="E78" s="135"/>
      <c r="F78" s="135"/>
      <c r="G78" s="128"/>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5"/>
      <c r="AG78" s="135"/>
      <c r="AH78" s="135"/>
      <c r="AI78" s="135"/>
      <c r="AJ78" s="135"/>
      <c r="AK78" s="135"/>
      <c r="AL78" s="135"/>
      <c r="AM78" s="135"/>
      <c r="AN78" s="135"/>
      <c r="AO78" s="135"/>
      <c r="AP78" s="135"/>
      <c r="AQ78" s="117"/>
      <c r="AR78" s="18" t="s">
        <v>7</v>
      </c>
      <c r="AS78" s="19" t="s">
        <v>9</v>
      </c>
      <c r="AT78" s="28"/>
      <c r="AU78" s="275">
        <f t="shared" si="12"/>
        <v>0</v>
      </c>
      <c r="AV78" s="275">
        <f t="shared" si="13"/>
        <v>0</v>
      </c>
      <c r="AW78" s="121" t="str">
        <f t="shared" si="14"/>
        <v/>
      </c>
      <c r="AX78" s="122" t="str">
        <f t="shared" si="15"/>
        <v/>
      </c>
    </row>
    <row r="79" spans="1:50" x14ac:dyDescent="0.35">
      <c r="A79" s="294"/>
      <c r="B79" s="286" t="s">
        <v>160</v>
      </c>
      <c r="C79" s="287">
        <v>4</v>
      </c>
      <c r="D79" s="116"/>
      <c r="E79" s="135"/>
      <c r="F79" s="135"/>
      <c r="G79" s="128"/>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c r="AQ79" s="117"/>
      <c r="AR79" s="18" t="s">
        <v>16</v>
      </c>
      <c r="AS79" s="19" t="s">
        <v>9</v>
      </c>
      <c r="AT79" s="28"/>
      <c r="AU79" s="275">
        <f t="shared" si="12"/>
        <v>0</v>
      </c>
      <c r="AV79" s="275">
        <f t="shared" si="13"/>
        <v>0</v>
      </c>
      <c r="AW79" s="121" t="str">
        <f t="shared" si="14"/>
        <v/>
      </c>
      <c r="AX79" s="122" t="str">
        <f t="shared" si="15"/>
        <v/>
      </c>
    </row>
    <row r="80" spans="1:50" x14ac:dyDescent="0.35">
      <c r="A80" s="294"/>
      <c r="B80" s="286" t="s">
        <v>161</v>
      </c>
      <c r="C80" s="287">
        <v>4</v>
      </c>
      <c r="D80" s="116"/>
      <c r="E80" s="135"/>
      <c r="F80" s="135"/>
      <c r="G80" s="128"/>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c r="AJ80" s="135"/>
      <c r="AK80" s="135"/>
      <c r="AL80" s="135"/>
      <c r="AM80" s="135"/>
      <c r="AN80" s="135"/>
      <c r="AO80" s="135"/>
      <c r="AP80" s="135"/>
      <c r="AQ80" s="117"/>
      <c r="AR80" s="18" t="s">
        <v>10</v>
      </c>
      <c r="AS80" s="19" t="s">
        <v>9</v>
      </c>
      <c r="AT80" s="28" t="s">
        <v>12</v>
      </c>
      <c r="AU80" s="275">
        <f t="shared" si="12"/>
        <v>0</v>
      </c>
      <c r="AV80" s="275">
        <f t="shared" si="13"/>
        <v>0</v>
      </c>
      <c r="AW80" s="121" t="str">
        <f t="shared" si="14"/>
        <v/>
      </c>
      <c r="AX80" s="122" t="str">
        <f t="shared" si="15"/>
        <v/>
      </c>
    </row>
    <row r="81" spans="1:50" x14ac:dyDescent="0.35">
      <c r="A81" s="294"/>
      <c r="B81" s="286" t="s">
        <v>162</v>
      </c>
      <c r="C81" s="287">
        <v>4</v>
      </c>
      <c r="D81" s="116"/>
      <c r="E81" s="135"/>
      <c r="F81" s="135"/>
      <c r="G81" s="128"/>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17"/>
      <c r="AR81" s="18" t="s">
        <v>80</v>
      </c>
      <c r="AS81" s="19" t="s">
        <v>9</v>
      </c>
      <c r="AT81" s="28" t="s">
        <v>12</v>
      </c>
      <c r="AU81" s="275">
        <f t="shared" si="12"/>
        <v>0</v>
      </c>
      <c r="AV81" s="275">
        <f t="shared" si="13"/>
        <v>0</v>
      </c>
      <c r="AW81" s="121" t="str">
        <f t="shared" si="14"/>
        <v/>
      </c>
      <c r="AX81" s="122" t="str">
        <f t="shared" si="15"/>
        <v/>
      </c>
    </row>
    <row r="82" spans="1:50" x14ac:dyDescent="0.35">
      <c r="A82" s="294"/>
      <c r="B82" s="286" t="s">
        <v>125</v>
      </c>
      <c r="C82" s="287">
        <v>1</v>
      </c>
      <c r="D82" s="116"/>
      <c r="E82" s="135"/>
      <c r="F82" s="128"/>
      <c r="G82" s="128"/>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5"/>
      <c r="AL82" s="135"/>
      <c r="AM82" s="135"/>
      <c r="AN82" s="135"/>
      <c r="AO82" s="135"/>
      <c r="AP82" s="135"/>
      <c r="AQ82" s="117"/>
      <c r="AR82" s="18" t="s">
        <v>11</v>
      </c>
      <c r="AS82" s="19" t="s">
        <v>6</v>
      </c>
      <c r="AT82" s="28"/>
      <c r="AU82" s="275">
        <f t="shared" si="12"/>
        <v>0</v>
      </c>
      <c r="AV82" s="275">
        <f t="shared" si="13"/>
        <v>0</v>
      </c>
      <c r="AW82" s="121" t="str">
        <f t="shared" si="14"/>
        <v/>
      </c>
      <c r="AX82" s="122" t="str">
        <f t="shared" si="15"/>
        <v/>
      </c>
    </row>
    <row r="83" spans="1:50" x14ac:dyDescent="0.35">
      <c r="A83" s="294"/>
      <c r="B83" s="286" t="s">
        <v>126</v>
      </c>
      <c r="C83" s="287">
        <v>1</v>
      </c>
      <c r="D83" s="116"/>
      <c r="E83" s="135"/>
      <c r="F83" s="128"/>
      <c r="G83" s="128"/>
      <c r="H83" s="135"/>
      <c r="I83" s="135"/>
      <c r="J83" s="135"/>
      <c r="K83" s="135"/>
      <c r="L83" s="135"/>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17"/>
      <c r="AR83" s="18" t="s">
        <v>11</v>
      </c>
      <c r="AS83" s="19" t="s">
        <v>6</v>
      </c>
      <c r="AT83" s="25"/>
      <c r="AU83" s="275">
        <f t="shared" si="12"/>
        <v>0</v>
      </c>
      <c r="AV83" s="275">
        <f t="shared" si="13"/>
        <v>0</v>
      </c>
      <c r="AW83" s="121" t="str">
        <f t="shared" si="14"/>
        <v/>
      </c>
      <c r="AX83" s="122" t="str">
        <f t="shared" si="15"/>
        <v/>
      </c>
    </row>
    <row r="84" spans="1:50" x14ac:dyDescent="0.35">
      <c r="A84" s="294"/>
      <c r="B84" s="286" t="s">
        <v>163</v>
      </c>
      <c r="C84" s="287">
        <v>1</v>
      </c>
      <c r="D84" s="116"/>
      <c r="E84" s="135"/>
      <c r="F84" s="128"/>
      <c r="G84" s="128"/>
      <c r="H84" s="135"/>
      <c r="I84" s="135"/>
      <c r="J84" s="135"/>
      <c r="K84" s="135"/>
      <c r="L84" s="135"/>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17"/>
      <c r="AR84" s="18" t="s">
        <v>11</v>
      </c>
      <c r="AS84" s="19" t="s">
        <v>6</v>
      </c>
      <c r="AT84" s="25"/>
      <c r="AU84" s="275">
        <f t="shared" si="12"/>
        <v>0</v>
      </c>
      <c r="AV84" s="275">
        <f t="shared" si="13"/>
        <v>0</v>
      </c>
      <c r="AW84" s="121" t="str">
        <f t="shared" si="14"/>
        <v/>
      </c>
      <c r="AX84" s="122" t="str">
        <f t="shared" si="15"/>
        <v/>
      </c>
    </row>
    <row r="85" spans="1:50" x14ac:dyDescent="0.35">
      <c r="A85" s="294"/>
      <c r="B85" s="286" t="s">
        <v>164</v>
      </c>
      <c r="C85" s="287">
        <v>2</v>
      </c>
      <c r="D85" s="116"/>
      <c r="E85" s="135"/>
      <c r="F85" s="135"/>
      <c r="G85" s="128"/>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17"/>
      <c r="AR85" s="18" t="s">
        <v>11</v>
      </c>
      <c r="AS85" s="19" t="s">
        <v>9</v>
      </c>
      <c r="AT85" s="25"/>
      <c r="AU85" s="275">
        <f t="shared" si="12"/>
        <v>0</v>
      </c>
      <c r="AV85" s="275">
        <f t="shared" si="13"/>
        <v>0</v>
      </c>
      <c r="AW85" s="121" t="str">
        <f t="shared" si="14"/>
        <v/>
      </c>
      <c r="AX85" s="122" t="str">
        <f t="shared" si="15"/>
        <v/>
      </c>
    </row>
    <row r="86" spans="1:50" x14ac:dyDescent="0.35">
      <c r="A86" s="294"/>
      <c r="B86" s="286" t="s">
        <v>165</v>
      </c>
      <c r="C86" s="287">
        <v>2</v>
      </c>
      <c r="D86" s="116"/>
      <c r="E86" s="135"/>
      <c r="F86" s="135"/>
      <c r="G86" s="128"/>
      <c r="H86" s="135"/>
      <c r="I86" s="135"/>
      <c r="J86" s="135"/>
      <c r="K86" s="135"/>
      <c r="L86" s="135"/>
      <c r="M86" s="135"/>
      <c r="N86" s="135"/>
      <c r="O86" s="135"/>
      <c r="P86" s="135"/>
      <c r="Q86" s="135"/>
      <c r="R86" s="135"/>
      <c r="S86" s="135"/>
      <c r="T86" s="135"/>
      <c r="U86" s="135"/>
      <c r="V86" s="135"/>
      <c r="W86" s="135"/>
      <c r="X86" s="135"/>
      <c r="Y86" s="135"/>
      <c r="Z86" s="135"/>
      <c r="AA86" s="135"/>
      <c r="AB86" s="135"/>
      <c r="AC86" s="135"/>
      <c r="AD86" s="135"/>
      <c r="AE86" s="135"/>
      <c r="AF86" s="135"/>
      <c r="AG86" s="135"/>
      <c r="AH86" s="135"/>
      <c r="AI86" s="135"/>
      <c r="AJ86" s="135"/>
      <c r="AK86" s="135"/>
      <c r="AL86" s="135"/>
      <c r="AM86" s="135"/>
      <c r="AN86" s="135"/>
      <c r="AO86" s="135"/>
      <c r="AP86" s="135"/>
      <c r="AQ86" s="117"/>
      <c r="AR86" s="18" t="s">
        <v>7</v>
      </c>
      <c r="AS86" s="19" t="s">
        <v>6</v>
      </c>
      <c r="AT86" s="25" t="s">
        <v>12</v>
      </c>
      <c r="AU86" s="275">
        <f t="shared" si="12"/>
        <v>0</v>
      </c>
      <c r="AV86" s="275">
        <f t="shared" si="13"/>
        <v>0</v>
      </c>
      <c r="AW86" s="121" t="str">
        <f t="shared" si="14"/>
        <v/>
      </c>
      <c r="AX86" s="122" t="str">
        <f t="shared" si="15"/>
        <v/>
      </c>
    </row>
    <row r="87" spans="1:50" x14ac:dyDescent="0.35">
      <c r="A87" s="294"/>
      <c r="B87" s="286" t="s">
        <v>166</v>
      </c>
      <c r="C87" s="287">
        <v>2</v>
      </c>
      <c r="D87" s="116"/>
      <c r="E87" s="135"/>
      <c r="F87" s="135"/>
      <c r="G87" s="128"/>
      <c r="H87" s="135"/>
      <c r="I87" s="135"/>
      <c r="J87" s="135"/>
      <c r="K87" s="135"/>
      <c r="L87" s="135"/>
      <c r="M87" s="135"/>
      <c r="N87" s="135"/>
      <c r="O87" s="135"/>
      <c r="P87" s="135"/>
      <c r="Q87" s="135"/>
      <c r="R87" s="135"/>
      <c r="S87" s="135"/>
      <c r="T87" s="135"/>
      <c r="U87" s="135"/>
      <c r="V87" s="135"/>
      <c r="W87" s="135"/>
      <c r="X87" s="135"/>
      <c r="Y87" s="135"/>
      <c r="Z87" s="135"/>
      <c r="AA87" s="135"/>
      <c r="AB87" s="135"/>
      <c r="AC87" s="135"/>
      <c r="AD87" s="135"/>
      <c r="AE87" s="135"/>
      <c r="AF87" s="135"/>
      <c r="AG87" s="135"/>
      <c r="AH87" s="135"/>
      <c r="AI87" s="135"/>
      <c r="AJ87" s="135"/>
      <c r="AK87" s="135"/>
      <c r="AL87" s="135"/>
      <c r="AM87" s="135"/>
      <c r="AN87" s="135"/>
      <c r="AO87" s="135"/>
      <c r="AP87" s="135"/>
      <c r="AQ87" s="117"/>
      <c r="AR87" s="18" t="s">
        <v>7</v>
      </c>
      <c r="AS87" s="19" t="s">
        <v>6</v>
      </c>
      <c r="AT87" s="25" t="s">
        <v>12</v>
      </c>
      <c r="AU87" s="275">
        <f t="shared" si="12"/>
        <v>0</v>
      </c>
      <c r="AV87" s="275">
        <f t="shared" si="13"/>
        <v>0</v>
      </c>
      <c r="AW87" s="121" t="str">
        <f t="shared" si="14"/>
        <v/>
      </c>
      <c r="AX87" s="122" t="str">
        <f t="shared" si="15"/>
        <v/>
      </c>
    </row>
    <row r="88" spans="1:50" x14ac:dyDescent="0.35">
      <c r="A88" s="294"/>
      <c r="B88" s="286" t="s">
        <v>167</v>
      </c>
      <c r="C88" s="287">
        <v>1</v>
      </c>
      <c r="D88" s="116"/>
      <c r="E88" s="135"/>
      <c r="F88" s="128"/>
      <c r="G88" s="128"/>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135"/>
      <c r="AL88" s="135"/>
      <c r="AM88" s="135"/>
      <c r="AN88" s="135"/>
      <c r="AO88" s="135"/>
      <c r="AP88" s="135"/>
      <c r="AQ88" s="117"/>
      <c r="AR88" s="18" t="s">
        <v>7</v>
      </c>
      <c r="AS88" s="19" t="s">
        <v>6</v>
      </c>
      <c r="AT88" s="25" t="s">
        <v>12</v>
      </c>
      <c r="AU88" s="275">
        <f t="shared" si="12"/>
        <v>0</v>
      </c>
      <c r="AV88" s="275">
        <f t="shared" si="13"/>
        <v>0</v>
      </c>
      <c r="AW88" s="121" t="str">
        <f t="shared" si="14"/>
        <v/>
      </c>
      <c r="AX88" s="122" t="str">
        <f t="shared" si="15"/>
        <v/>
      </c>
    </row>
    <row r="89" spans="1:50" x14ac:dyDescent="0.35">
      <c r="A89" s="294"/>
      <c r="B89" s="286" t="s">
        <v>168</v>
      </c>
      <c r="C89" s="287">
        <v>6</v>
      </c>
      <c r="D89" s="116"/>
      <c r="E89" s="135"/>
      <c r="F89" s="128"/>
      <c r="G89" s="128"/>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135"/>
      <c r="AL89" s="135"/>
      <c r="AM89" s="135"/>
      <c r="AN89" s="135"/>
      <c r="AO89" s="135"/>
      <c r="AP89" s="135"/>
      <c r="AQ89" s="117"/>
      <c r="AR89" s="18" t="s">
        <v>10</v>
      </c>
      <c r="AS89" s="19" t="s">
        <v>9</v>
      </c>
      <c r="AT89" s="25" t="s">
        <v>12</v>
      </c>
      <c r="AU89" s="275">
        <f t="shared" si="12"/>
        <v>0</v>
      </c>
      <c r="AV89" s="275">
        <f t="shared" si="13"/>
        <v>0</v>
      </c>
      <c r="AW89" s="121" t="str">
        <f t="shared" si="14"/>
        <v/>
      </c>
      <c r="AX89" s="122" t="str">
        <f t="shared" si="15"/>
        <v/>
      </c>
    </row>
    <row r="90" spans="1:50" ht="15" thickBot="1" x14ac:dyDescent="0.4">
      <c r="A90" s="295"/>
      <c r="B90" s="288" t="s">
        <v>169</v>
      </c>
      <c r="C90" s="289">
        <v>6</v>
      </c>
      <c r="D90" s="116"/>
      <c r="E90" s="135"/>
      <c r="F90" s="128"/>
      <c r="G90" s="128"/>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135"/>
      <c r="AL90" s="135"/>
      <c r="AM90" s="135"/>
      <c r="AN90" s="135"/>
      <c r="AO90" s="135"/>
      <c r="AP90" s="135"/>
      <c r="AQ90" s="117"/>
      <c r="AR90" s="18" t="s">
        <v>7</v>
      </c>
      <c r="AS90" s="19" t="s">
        <v>9</v>
      </c>
      <c r="AT90" s="25" t="s">
        <v>12</v>
      </c>
      <c r="AU90" s="275">
        <f t="shared" si="12"/>
        <v>0</v>
      </c>
      <c r="AV90" s="275">
        <f t="shared" si="13"/>
        <v>0</v>
      </c>
      <c r="AW90" s="121" t="str">
        <f t="shared" si="14"/>
        <v/>
      </c>
      <c r="AX90" s="122" t="str">
        <f t="shared" si="15"/>
        <v/>
      </c>
    </row>
    <row r="91" spans="1:50" ht="15" thickBot="1" x14ac:dyDescent="0.4">
      <c r="A91" s="290"/>
      <c r="B91" s="291"/>
      <c r="C91" s="292"/>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18"/>
      <c r="AR91" s="276"/>
      <c r="AS91" s="276"/>
      <c r="AT91" s="276"/>
      <c r="AU91" s="276"/>
      <c r="AV91" s="276"/>
      <c r="AW91" s="123" t="str">
        <f t="shared" ref="AW91:AW114" si="16">IF(COUNTBLANK(D91:AQ91)=40,"",SUM(D91:AQ91)/COUNTA(D91:AQ91))</f>
        <v/>
      </c>
      <c r="AX91" s="124" t="str">
        <f t="shared" ref="AX91:AX114" si="17">IF(COUNTBLANK(D91:AQ91)=40,"",AU91/(COUNTA(D91:AQ91)*C91))</f>
        <v/>
      </c>
    </row>
    <row r="92" spans="1:50" ht="15" customHeight="1" x14ac:dyDescent="0.35">
      <c r="A92" s="293" t="s">
        <v>19</v>
      </c>
      <c r="B92" s="284" t="s">
        <v>127</v>
      </c>
      <c r="C92" s="285">
        <v>1</v>
      </c>
      <c r="D92" s="116"/>
      <c r="E92" s="135"/>
      <c r="F92" s="128"/>
      <c r="G92" s="128"/>
      <c r="H92" s="135"/>
      <c r="I92" s="135"/>
      <c r="J92" s="135"/>
      <c r="K92" s="135"/>
      <c r="L92" s="135"/>
      <c r="M92" s="135"/>
      <c r="N92" s="135"/>
      <c r="O92" s="135"/>
      <c r="P92" s="137"/>
      <c r="Q92" s="137"/>
      <c r="R92" s="137"/>
      <c r="S92" s="137"/>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17"/>
      <c r="AR92" s="18" t="s">
        <v>10</v>
      </c>
      <c r="AS92" s="19" t="s">
        <v>8</v>
      </c>
      <c r="AT92" s="17"/>
      <c r="AU92" s="275">
        <f t="shared" ref="AU92:AU111" si="18">SUM(D92:AQ92)</f>
        <v>0</v>
      </c>
      <c r="AV92" s="275">
        <f t="shared" ref="AV92:AV126" si="19">COUNTA(D92:AQ92)*C92</f>
        <v>0</v>
      </c>
      <c r="AW92" s="121" t="str">
        <f t="shared" si="16"/>
        <v/>
      </c>
      <c r="AX92" s="122" t="str">
        <f t="shared" si="17"/>
        <v/>
      </c>
    </row>
    <row r="93" spans="1:50" x14ac:dyDescent="0.35">
      <c r="A93" s="294"/>
      <c r="B93" s="286" t="s">
        <v>140</v>
      </c>
      <c r="C93" s="287">
        <v>1</v>
      </c>
      <c r="D93" s="116"/>
      <c r="E93" s="135"/>
      <c r="F93" s="128"/>
      <c r="G93" s="128"/>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5"/>
      <c r="AQ93" s="117"/>
      <c r="AR93" s="18" t="s">
        <v>10</v>
      </c>
      <c r="AS93" s="19" t="s">
        <v>8</v>
      </c>
      <c r="AT93" s="17"/>
      <c r="AU93" s="275">
        <f t="shared" si="18"/>
        <v>0</v>
      </c>
      <c r="AV93" s="275">
        <f t="shared" si="19"/>
        <v>0</v>
      </c>
      <c r="AW93" s="121" t="str">
        <f t="shared" si="16"/>
        <v/>
      </c>
      <c r="AX93" s="122" t="str">
        <f t="shared" si="17"/>
        <v/>
      </c>
    </row>
    <row r="94" spans="1:50" x14ac:dyDescent="0.35">
      <c r="A94" s="294"/>
      <c r="B94" s="286" t="s">
        <v>84</v>
      </c>
      <c r="C94" s="287">
        <v>2</v>
      </c>
      <c r="D94" s="116"/>
      <c r="E94" s="135"/>
      <c r="F94" s="135"/>
      <c r="G94" s="128"/>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5"/>
      <c r="AQ94" s="117"/>
      <c r="AR94" s="18" t="s">
        <v>10</v>
      </c>
      <c r="AS94" s="19" t="s">
        <v>8</v>
      </c>
      <c r="AT94" s="17"/>
      <c r="AU94" s="275">
        <f t="shared" si="18"/>
        <v>0</v>
      </c>
      <c r="AV94" s="275">
        <f t="shared" si="19"/>
        <v>0</v>
      </c>
      <c r="AW94" s="121" t="str">
        <f t="shared" si="16"/>
        <v/>
      </c>
      <c r="AX94" s="122" t="str">
        <f t="shared" si="17"/>
        <v/>
      </c>
    </row>
    <row r="95" spans="1:50" x14ac:dyDescent="0.35">
      <c r="A95" s="294"/>
      <c r="B95" s="286" t="s">
        <v>174</v>
      </c>
      <c r="C95" s="287">
        <v>1</v>
      </c>
      <c r="D95" s="116"/>
      <c r="E95" s="135"/>
      <c r="F95" s="128"/>
      <c r="G95" s="128"/>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5"/>
      <c r="AQ95" s="117"/>
      <c r="AR95" s="18" t="s">
        <v>80</v>
      </c>
      <c r="AS95" s="19" t="s">
        <v>8</v>
      </c>
      <c r="AT95" s="17"/>
      <c r="AU95" s="275">
        <f t="shared" si="18"/>
        <v>0</v>
      </c>
      <c r="AV95" s="275">
        <f t="shared" si="19"/>
        <v>0</v>
      </c>
      <c r="AW95" s="121" t="str">
        <f t="shared" si="16"/>
        <v/>
      </c>
      <c r="AX95" s="122" t="str">
        <f t="shared" si="17"/>
        <v/>
      </c>
    </row>
    <row r="96" spans="1:50" x14ac:dyDescent="0.35">
      <c r="A96" s="294"/>
      <c r="B96" s="286" t="s">
        <v>175</v>
      </c>
      <c r="C96" s="287">
        <v>1</v>
      </c>
      <c r="D96" s="116"/>
      <c r="E96" s="135"/>
      <c r="F96" s="128"/>
      <c r="G96" s="128"/>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17"/>
      <c r="AR96" s="18" t="s">
        <v>80</v>
      </c>
      <c r="AS96" s="19" t="s">
        <v>8</v>
      </c>
      <c r="AT96" s="17"/>
      <c r="AU96" s="275">
        <f t="shared" si="18"/>
        <v>0</v>
      </c>
      <c r="AV96" s="275">
        <f t="shared" si="19"/>
        <v>0</v>
      </c>
      <c r="AW96" s="121" t="str">
        <f t="shared" si="16"/>
        <v/>
      </c>
      <c r="AX96" s="122" t="str">
        <f t="shared" si="17"/>
        <v/>
      </c>
    </row>
    <row r="97" spans="1:50" x14ac:dyDescent="0.35">
      <c r="A97" s="294"/>
      <c r="B97" s="286" t="s">
        <v>86</v>
      </c>
      <c r="C97" s="287">
        <v>2</v>
      </c>
      <c r="D97" s="116"/>
      <c r="E97" s="135"/>
      <c r="F97" s="135"/>
      <c r="G97" s="128"/>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17"/>
      <c r="AR97" s="18" t="s">
        <v>10</v>
      </c>
      <c r="AS97" s="19" t="s">
        <v>8</v>
      </c>
      <c r="AT97" s="25"/>
      <c r="AU97" s="275">
        <f t="shared" si="18"/>
        <v>0</v>
      </c>
      <c r="AV97" s="275">
        <f t="shared" si="19"/>
        <v>0</v>
      </c>
      <c r="AW97" s="121" t="str">
        <f t="shared" si="16"/>
        <v/>
      </c>
      <c r="AX97" s="122" t="str">
        <f t="shared" si="17"/>
        <v/>
      </c>
    </row>
    <row r="98" spans="1:50" x14ac:dyDescent="0.35">
      <c r="A98" s="294"/>
      <c r="B98" s="286" t="s">
        <v>87</v>
      </c>
      <c r="C98" s="287">
        <v>1</v>
      </c>
      <c r="D98" s="116"/>
      <c r="E98" s="135"/>
      <c r="F98" s="128"/>
      <c r="G98" s="128"/>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17"/>
      <c r="AR98" s="18" t="s">
        <v>10</v>
      </c>
      <c r="AS98" s="19" t="s">
        <v>8</v>
      </c>
      <c r="AT98" s="25"/>
      <c r="AU98" s="275">
        <f t="shared" si="18"/>
        <v>0</v>
      </c>
      <c r="AV98" s="275">
        <f t="shared" si="19"/>
        <v>0</v>
      </c>
      <c r="AW98" s="121" t="str">
        <f t="shared" si="16"/>
        <v/>
      </c>
      <c r="AX98" s="122" t="str">
        <f t="shared" si="17"/>
        <v/>
      </c>
    </row>
    <row r="99" spans="1:50" x14ac:dyDescent="0.35">
      <c r="A99" s="294"/>
      <c r="B99" s="286" t="s">
        <v>88</v>
      </c>
      <c r="C99" s="287">
        <v>1</v>
      </c>
      <c r="D99" s="116"/>
      <c r="E99" s="135"/>
      <c r="F99" s="128"/>
      <c r="G99" s="128"/>
      <c r="H99" s="135"/>
      <c r="I99" s="135"/>
      <c r="J99" s="135"/>
      <c r="K99" s="135"/>
      <c r="L99" s="135"/>
      <c r="M99" s="135"/>
      <c r="N99" s="135"/>
      <c r="O99" s="135"/>
      <c r="P99" s="135"/>
      <c r="Q99" s="135"/>
      <c r="R99" s="135"/>
      <c r="S99" s="135"/>
      <c r="T99" s="135"/>
      <c r="U99" s="135"/>
      <c r="V99" s="135"/>
      <c r="W99" s="135"/>
      <c r="X99" s="135"/>
      <c r="Y99" s="135"/>
      <c r="Z99" s="135"/>
      <c r="AA99" s="135"/>
      <c r="AB99" s="135"/>
      <c r="AC99" s="135"/>
      <c r="AD99" s="135"/>
      <c r="AE99" s="135"/>
      <c r="AF99" s="135"/>
      <c r="AG99" s="135"/>
      <c r="AH99" s="135"/>
      <c r="AI99" s="135"/>
      <c r="AJ99" s="135"/>
      <c r="AK99" s="135"/>
      <c r="AL99" s="135"/>
      <c r="AM99" s="135"/>
      <c r="AN99" s="135"/>
      <c r="AO99" s="135"/>
      <c r="AP99" s="135"/>
      <c r="AQ99" s="117"/>
      <c r="AR99" s="18" t="s">
        <v>10</v>
      </c>
      <c r="AS99" s="19" t="s">
        <v>8</v>
      </c>
      <c r="AT99" s="25"/>
      <c r="AU99" s="275">
        <f t="shared" si="18"/>
        <v>0</v>
      </c>
      <c r="AV99" s="275">
        <f t="shared" si="19"/>
        <v>0</v>
      </c>
      <c r="AW99" s="121" t="str">
        <f t="shared" si="16"/>
        <v/>
      </c>
      <c r="AX99" s="122" t="str">
        <f t="shared" si="17"/>
        <v/>
      </c>
    </row>
    <row r="100" spans="1:50" x14ac:dyDescent="0.35">
      <c r="A100" s="294"/>
      <c r="B100" s="286" t="s">
        <v>176</v>
      </c>
      <c r="C100" s="287">
        <v>1</v>
      </c>
      <c r="D100" s="116"/>
      <c r="E100" s="135"/>
      <c r="F100" s="135"/>
      <c r="G100" s="128"/>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5"/>
      <c r="AH100" s="135"/>
      <c r="AI100" s="135"/>
      <c r="AJ100" s="135"/>
      <c r="AK100" s="135"/>
      <c r="AL100" s="135"/>
      <c r="AM100" s="135"/>
      <c r="AN100" s="135"/>
      <c r="AO100" s="135"/>
      <c r="AP100" s="135"/>
      <c r="AQ100" s="117"/>
      <c r="AR100" s="18" t="s">
        <v>10</v>
      </c>
      <c r="AS100" s="19" t="s">
        <v>8</v>
      </c>
      <c r="AT100" s="25"/>
      <c r="AU100" s="275">
        <f t="shared" ref="AU100:AU103" si="20">SUM(D100:AQ100)</f>
        <v>0</v>
      </c>
      <c r="AV100" s="275">
        <f t="shared" ref="AV100:AV103" si="21">COUNTA(D100:AQ100)*C100</f>
        <v>0</v>
      </c>
      <c r="AW100" s="121" t="str">
        <f t="shared" si="16"/>
        <v/>
      </c>
      <c r="AX100" s="122" t="str">
        <f t="shared" si="17"/>
        <v/>
      </c>
    </row>
    <row r="101" spans="1:50" x14ac:dyDescent="0.35">
      <c r="A101" s="294"/>
      <c r="B101" s="286" t="s">
        <v>177</v>
      </c>
      <c r="C101" s="287">
        <v>1</v>
      </c>
      <c r="D101" s="116"/>
      <c r="E101" s="135"/>
      <c r="F101" s="128"/>
      <c r="G101" s="128"/>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17"/>
      <c r="AR101" s="18" t="s">
        <v>10</v>
      </c>
      <c r="AS101" s="19" t="s">
        <v>8</v>
      </c>
      <c r="AT101" s="25"/>
      <c r="AU101" s="275">
        <f t="shared" si="20"/>
        <v>0</v>
      </c>
      <c r="AV101" s="275">
        <f t="shared" si="21"/>
        <v>0</v>
      </c>
      <c r="AW101" s="121" t="str">
        <f t="shared" si="16"/>
        <v/>
      </c>
      <c r="AX101" s="122" t="str">
        <f t="shared" si="17"/>
        <v/>
      </c>
    </row>
    <row r="102" spans="1:50" x14ac:dyDescent="0.35">
      <c r="A102" s="294"/>
      <c r="B102" s="286" t="s">
        <v>109</v>
      </c>
      <c r="C102" s="287">
        <v>2</v>
      </c>
      <c r="D102" s="116"/>
      <c r="E102" s="135"/>
      <c r="F102" s="135"/>
      <c r="G102" s="128"/>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17"/>
      <c r="AR102" s="18" t="s">
        <v>10</v>
      </c>
      <c r="AS102" s="19" t="s">
        <v>8</v>
      </c>
      <c r="AT102" s="25"/>
      <c r="AU102" s="275">
        <f t="shared" si="20"/>
        <v>0</v>
      </c>
      <c r="AV102" s="275">
        <f t="shared" si="21"/>
        <v>0</v>
      </c>
      <c r="AW102" s="121" t="str">
        <f t="shared" si="16"/>
        <v/>
      </c>
      <c r="AX102" s="122" t="str">
        <f t="shared" si="17"/>
        <v/>
      </c>
    </row>
    <row r="103" spans="1:50" x14ac:dyDescent="0.35">
      <c r="A103" s="294"/>
      <c r="B103" s="286" t="s">
        <v>89</v>
      </c>
      <c r="C103" s="287">
        <v>2</v>
      </c>
      <c r="D103" s="116"/>
      <c r="E103" s="135"/>
      <c r="F103" s="135"/>
      <c r="G103" s="128"/>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17"/>
      <c r="AR103" s="18" t="s">
        <v>10</v>
      </c>
      <c r="AS103" s="19" t="s">
        <v>8</v>
      </c>
      <c r="AT103" s="25"/>
      <c r="AU103" s="275">
        <f t="shared" si="20"/>
        <v>0</v>
      </c>
      <c r="AV103" s="275">
        <f t="shared" si="21"/>
        <v>0</v>
      </c>
      <c r="AW103" s="121" t="str">
        <f t="shared" si="16"/>
        <v/>
      </c>
      <c r="AX103" s="122" t="str">
        <f t="shared" si="17"/>
        <v/>
      </c>
    </row>
    <row r="104" spans="1:50" x14ac:dyDescent="0.35">
      <c r="A104" s="294"/>
      <c r="B104" s="286" t="s">
        <v>178</v>
      </c>
      <c r="C104" s="287">
        <v>1</v>
      </c>
      <c r="D104" s="116"/>
      <c r="E104" s="135"/>
      <c r="F104" s="128"/>
      <c r="G104" s="128"/>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17"/>
      <c r="AR104" s="18" t="s">
        <v>7</v>
      </c>
      <c r="AS104" s="19" t="s">
        <v>6</v>
      </c>
      <c r="AT104" s="25"/>
      <c r="AU104" s="275">
        <f t="shared" si="18"/>
        <v>0</v>
      </c>
      <c r="AV104" s="275">
        <f t="shared" si="19"/>
        <v>0</v>
      </c>
      <c r="AW104" s="121" t="str">
        <f t="shared" si="16"/>
        <v/>
      </c>
      <c r="AX104" s="122" t="str">
        <f t="shared" si="17"/>
        <v/>
      </c>
    </row>
    <row r="105" spans="1:50" x14ac:dyDescent="0.35">
      <c r="A105" s="294"/>
      <c r="B105" s="286" t="s">
        <v>179</v>
      </c>
      <c r="C105" s="287">
        <v>1</v>
      </c>
      <c r="D105" s="116"/>
      <c r="E105" s="135"/>
      <c r="F105" s="135"/>
      <c r="G105" s="128"/>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17"/>
      <c r="AR105" s="18" t="s">
        <v>7</v>
      </c>
      <c r="AS105" s="19" t="s">
        <v>6</v>
      </c>
      <c r="AT105" s="25"/>
      <c r="AU105" s="275">
        <f t="shared" si="18"/>
        <v>0</v>
      </c>
      <c r="AV105" s="275">
        <f t="shared" si="19"/>
        <v>0</v>
      </c>
      <c r="AW105" s="121" t="str">
        <f t="shared" si="16"/>
        <v/>
      </c>
      <c r="AX105" s="122" t="str">
        <f t="shared" si="17"/>
        <v/>
      </c>
    </row>
    <row r="106" spans="1:50" x14ac:dyDescent="0.35">
      <c r="A106" s="294"/>
      <c r="B106" s="286" t="s">
        <v>180</v>
      </c>
      <c r="C106" s="287">
        <v>1</v>
      </c>
      <c r="D106" s="116"/>
      <c r="E106" s="135"/>
      <c r="F106" s="128"/>
      <c r="G106" s="128"/>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17"/>
      <c r="AR106" s="18" t="s">
        <v>7</v>
      </c>
      <c r="AS106" s="19" t="s">
        <v>6</v>
      </c>
      <c r="AT106" s="25"/>
      <c r="AU106" s="275">
        <f t="shared" si="18"/>
        <v>0</v>
      </c>
      <c r="AV106" s="275">
        <f t="shared" si="19"/>
        <v>0</v>
      </c>
      <c r="AW106" s="121" t="str">
        <f t="shared" si="16"/>
        <v/>
      </c>
      <c r="AX106" s="122" t="str">
        <f t="shared" si="17"/>
        <v/>
      </c>
    </row>
    <row r="107" spans="1:50" x14ac:dyDescent="0.35">
      <c r="A107" s="294"/>
      <c r="B107" s="286" t="s">
        <v>181</v>
      </c>
      <c r="C107" s="287">
        <v>2</v>
      </c>
      <c r="D107" s="116"/>
      <c r="E107" s="135"/>
      <c r="F107" s="135"/>
      <c r="G107" s="128"/>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135"/>
      <c r="AO107" s="135"/>
      <c r="AP107" s="135"/>
      <c r="AQ107" s="117"/>
      <c r="AR107" s="18" t="s">
        <v>7</v>
      </c>
      <c r="AS107" s="19" t="s">
        <v>6</v>
      </c>
      <c r="AT107" s="25"/>
      <c r="AU107" s="275">
        <f t="shared" si="18"/>
        <v>0</v>
      </c>
      <c r="AV107" s="275">
        <f t="shared" si="19"/>
        <v>0</v>
      </c>
      <c r="AW107" s="121" t="str">
        <f t="shared" si="16"/>
        <v/>
      </c>
      <c r="AX107" s="122" t="str">
        <f t="shared" si="17"/>
        <v/>
      </c>
    </row>
    <row r="108" spans="1:50" x14ac:dyDescent="0.35">
      <c r="A108" s="294"/>
      <c r="B108" s="286" t="s">
        <v>182</v>
      </c>
      <c r="C108" s="287">
        <v>1</v>
      </c>
      <c r="D108" s="116"/>
      <c r="E108" s="135"/>
      <c r="F108" s="128"/>
      <c r="G108" s="128"/>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5"/>
      <c r="AP108" s="135"/>
      <c r="AQ108" s="117"/>
      <c r="AR108" s="18" t="s">
        <v>7</v>
      </c>
      <c r="AS108" s="19" t="s">
        <v>6</v>
      </c>
      <c r="AT108" s="25"/>
      <c r="AU108" s="275">
        <f t="shared" si="18"/>
        <v>0</v>
      </c>
      <c r="AV108" s="275">
        <f t="shared" si="19"/>
        <v>0</v>
      </c>
      <c r="AW108" s="121" t="str">
        <f t="shared" si="16"/>
        <v/>
      </c>
      <c r="AX108" s="122" t="str">
        <f t="shared" si="17"/>
        <v/>
      </c>
    </row>
    <row r="109" spans="1:50" x14ac:dyDescent="0.35">
      <c r="A109" s="294"/>
      <c r="B109" s="286" t="s">
        <v>92</v>
      </c>
      <c r="C109" s="287">
        <v>4</v>
      </c>
      <c r="D109" s="116"/>
      <c r="E109" s="135"/>
      <c r="F109" s="135"/>
      <c r="G109" s="128"/>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35"/>
      <c r="AD109" s="135"/>
      <c r="AE109" s="135"/>
      <c r="AF109" s="135"/>
      <c r="AG109" s="135"/>
      <c r="AH109" s="135"/>
      <c r="AI109" s="135"/>
      <c r="AJ109" s="135"/>
      <c r="AK109" s="135"/>
      <c r="AL109" s="135"/>
      <c r="AM109" s="135"/>
      <c r="AN109" s="135"/>
      <c r="AO109" s="135"/>
      <c r="AP109" s="135"/>
      <c r="AQ109" s="117"/>
      <c r="AR109" s="18" t="s">
        <v>80</v>
      </c>
      <c r="AS109" s="19" t="s">
        <v>8</v>
      </c>
      <c r="AT109" s="25"/>
      <c r="AU109" s="275">
        <f t="shared" si="18"/>
        <v>0</v>
      </c>
      <c r="AV109" s="275">
        <f t="shared" si="19"/>
        <v>0</v>
      </c>
      <c r="AW109" s="121" t="str">
        <f t="shared" si="16"/>
        <v/>
      </c>
      <c r="AX109" s="122" t="str">
        <f t="shared" si="17"/>
        <v/>
      </c>
    </row>
    <row r="110" spans="1:50" x14ac:dyDescent="0.35">
      <c r="A110" s="294"/>
      <c r="B110" s="286" t="s">
        <v>93</v>
      </c>
      <c r="C110" s="287">
        <v>1</v>
      </c>
      <c r="D110" s="116"/>
      <c r="E110" s="135"/>
      <c r="F110" s="128"/>
      <c r="G110" s="128"/>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35"/>
      <c r="AD110" s="135"/>
      <c r="AE110" s="135"/>
      <c r="AF110" s="135"/>
      <c r="AG110" s="135"/>
      <c r="AH110" s="135"/>
      <c r="AI110" s="135"/>
      <c r="AJ110" s="135"/>
      <c r="AK110" s="135"/>
      <c r="AL110" s="135"/>
      <c r="AM110" s="135"/>
      <c r="AN110" s="135"/>
      <c r="AO110" s="135"/>
      <c r="AP110" s="135"/>
      <c r="AQ110" s="117"/>
      <c r="AR110" s="18" t="s">
        <v>5</v>
      </c>
      <c r="AS110" s="19" t="s">
        <v>6</v>
      </c>
      <c r="AT110" s="25"/>
      <c r="AU110" s="275">
        <f t="shared" si="18"/>
        <v>0</v>
      </c>
      <c r="AV110" s="275">
        <f t="shared" si="19"/>
        <v>0</v>
      </c>
      <c r="AW110" s="121" t="str">
        <f t="shared" si="16"/>
        <v/>
      </c>
      <c r="AX110" s="122" t="str">
        <f t="shared" si="17"/>
        <v/>
      </c>
    </row>
    <row r="111" spans="1:50" x14ac:dyDescent="0.35">
      <c r="A111" s="294"/>
      <c r="B111" s="286" t="s">
        <v>94</v>
      </c>
      <c r="C111" s="287">
        <v>1</v>
      </c>
      <c r="D111" s="116"/>
      <c r="E111" s="135"/>
      <c r="F111" s="128"/>
      <c r="G111" s="128"/>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17"/>
      <c r="AR111" s="18" t="s">
        <v>5</v>
      </c>
      <c r="AS111" s="19" t="s">
        <v>6</v>
      </c>
      <c r="AT111" s="25"/>
      <c r="AU111" s="275">
        <f t="shared" si="18"/>
        <v>0</v>
      </c>
      <c r="AV111" s="275">
        <f t="shared" si="19"/>
        <v>0</v>
      </c>
      <c r="AW111" s="121" t="str">
        <f t="shared" si="16"/>
        <v/>
      </c>
      <c r="AX111" s="122" t="str">
        <f t="shared" si="17"/>
        <v/>
      </c>
    </row>
    <row r="112" spans="1:50" x14ac:dyDescent="0.35">
      <c r="A112" s="294"/>
      <c r="B112" s="286" t="s">
        <v>110</v>
      </c>
      <c r="C112" s="287">
        <v>1</v>
      </c>
      <c r="D112" s="116"/>
      <c r="E112" s="135"/>
      <c r="F112" s="135"/>
      <c r="G112" s="128"/>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17"/>
      <c r="AR112" s="18" t="s">
        <v>5</v>
      </c>
      <c r="AS112" s="19" t="s">
        <v>9</v>
      </c>
      <c r="AT112" s="25"/>
      <c r="AU112" s="275">
        <f t="shared" ref="AU112:AU150" si="22">SUM(D112:AQ112)</f>
        <v>0</v>
      </c>
      <c r="AV112" s="275">
        <f t="shared" si="19"/>
        <v>0</v>
      </c>
      <c r="AW112" s="121" t="str">
        <f t="shared" si="16"/>
        <v/>
      </c>
      <c r="AX112" s="122" t="str">
        <f t="shared" si="17"/>
        <v/>
      </c>
    </row>
    <row r="113" spans="1:50" x14ac:dyDescent="0.35">
      <c r="A113" s="294"/>
      <c r="B113" s="286" t="s">
        <v>95</v>
      </c>
      <c r="C113" s="287">
        <v>1</v>
      </c>
      <c r="D113" s="116"/>
      <c r="E113" s="135"/>
      <c r="F113" s="128"/>
      <c r="G113" s="128"/>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17"/>
      <c r="AR113" s="18" t="s">
        <v>10</v>
      </c>
      <c r="AS113" s="19" t="s">
        <v>8</v>
      </c>
      <c r="AT113" s="25"/>
      <c r="AU113" s="275">
        <f t="shared" si="22"/>
        <v>0</v>
      </c>
      <c r="AV113" s="275">
        <f t="shared" si="19"/>
        <v>0</v>
      </c>
      <c r="AW113" s="121" t="str">
        <f t="shared" si="16"/>
        <v/>
      </c>
      <c r="AX113" s="122" t="str">
        <f t="shared" si="17"/>
        <v/>
      </c>
    </row>
    <row r="114" spans="1:50" x14ac:dyDescent="0.35">
      <c r="A114" s="294"/>
      <c r="B114" s="286" t="s">
        <v>111</v>
      </c>
      <c r="C114" s="287">
        <v>3</v>
      </c>
      <c r="D114" s="116"/>
      <c r="E114" s="135"/>
      <c r="F114" s="128"/>
      <c r="G114" s="128"/>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35"/>
      <c r="AE114" s="135"/>
      <c r="AF114" s="135"/>
      <c r="AG114" s="135"/>
      <c r="AH114" s="135"/>
      <c r="AI114" s="135"/>
      <c r="AJ114" s="135"/>
      <c r="AK114" s="135"/>
      <c r="AL114" s="135"/>
      <c r="AM114" s="135"/>
      <c r="AN114" s="135"/>
      <c r="AO114" s="135"/>
      <c r="AP114" s="135"/>
      <c r="AQ114" s="117"/>
      <c r="AR114" s="18" t="s">
        <v>10</v>
      </c>
      <c r="AS114" s="19" t="s">
        <v>8</v>
      </c>
      <c r="AT114" s="25"/>
      <c r="AU114" s="275">
        <f t="shared" si="22"/>
        <v>0</v>
      </c>
      <c r="AV114" s="275">
        <f t="shared" si="19"/>
        <v>0</v>
      </c>
      <c r="AW114" s="121" t="str">
        <f t="shared" si="16"/>
        <v/>
      </c>
      <c r="AX114" s="122" t="str">
        <f t="shared" si="17"/>
        <v/>
      </c>
    </row>
    <row r="115" spans="1:50" x14ac:dyDescent="0.35">
      <c r="A115" s="294"/>
      <c r="B115" s="286" t="s">
        <v>112</v>
      </c>
      <c r="C115" s="287">
        <v>1</v>
      </c>
      <c r="D115" s="116"/>
      <c r="E115" s="135"/>
      <c r="F115" s="128"/>
      <c r="G115" s="128"/>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35"/>
      <c r="AD115" s="135"/>
      <c r="AE115" s="135"/>
      <c r="AF115" s="135"/>
      <c r="AG115" s="135"/>
      <c r="AH115" s="135"/>
      <c r="AI115" s="135"/>
      <c r="AJ115" s="135"/>
      <c r="AK115" s="135"/>
      <c r="AL115" s="135"/>
      <c r="AM115" s="135"/>
      <c r="AN115" s="135"/>
      <c r="AO115" s="135"/>
      <c r="AP115" s="135"/>
      <c r="AQ115" s="117"/>
      <c r="AR115" s="18" t="s">
        <v>80</v>
      </c>
      <c r="AS115" s="19" t="s">
        <v>8</v>
      </c>
      <c r="AT115" s="28"/>
      <c r="AU115" s="275">
        <f t="shared" si="22"/>
        <v>0</v>
      </c>
      <c r="AV115" s="275">
        <f t="shared" si="19"/>
        <v>0</v>
      </c>
      <c r="AW115" s="121" t="str">
        <f t="shared" ref="AW115:AW151" si="23">IF(COUNTBLANK(D115:AQ115)=40,"",SUM(D115:AQ115)/COUNTA(D115:AQ115))</f>
        <v/>
      </c>
      <c r="AX115" s="122" t="str">
        <f t="shared" ref="AX115:AX159" si="24">IF(COUNTBLANK(D115:AQ115)=40,"",AU115/(COUNTA(D115:AQ115)*C115))</f>
        <v/>
      </c>
    </row>
    <row r="116" spans="1:50" x14ac:dyDescent="0.35">
      <c r="A116" s="294"/>
      <c r="B116" s="286" t="s">
        <v>113</v>
      </c>
      <c r="C116" s="287">
        <v>3</v>
      </c>
      <c r="D116" s="116"/>
      <c r="E116" s="135"/>
      <c r="F116" s="128"/>
      <c r="G116" s="128"/>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35"/>
      <c r="AD116" s="135"/>
      <c r="AE116" s="135"/>
      <c r="AF116" s="135"/>
      <c r="AG116" s="135"/>
      <c r="AH116" s="135"/>
      <c r="AI116" s="135"/>
      <c r="AJ116" s="135"/>
      <c r="AK116" s="135"/>
      <c r="AL116" s="135"/>
      <c r="AM116" s="135"/>
      <c r="AN116" s="135"/>
      <c r="AO116" s="135"/>
      <c r="AP116" s="135"/>
      <c r="AQ116" s="117"/>
      <c r="AR116" s="18" t="s">
        <v>80</v>
      </c>
      <c r="AS116" s="19" t="s">
        <v>8</v>
      </c>
      <c r="AT116" s="28"/>
      <c r="AU116" s="275">
        <f t="shared" si="22"/>
        <v>0</v>
      </c>
      <c r="AV116" s="275">
        <f t="shared" si="19"/>
        <v>0</v>
      </c>
      <c r="AW116" s="121" t="str">
        <f t="shared" si="23"/>
        <v/>
      </c>
      <c r="AX116" s="122" t="str">
        <f t="shared" si="24"/>
        <v/>
      </c>
    </row>
    <row r="117" spans="1:50" x14ac:dyDescent="0.35">
      <c r="A117" s="294"/>
      <c r="B117" s="286" t="s">
        <v>132</v>
      </c>
      <c r="C117" s="287">
        <v>1</v>
      </c>
      <c r="D117" s="116"/>
      <c r="E117" s="135"/>
      <c r="F117" s="128"/>
      <c r="G117" s="128"/>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35"/>
      <c r="AD117" s="135"/>
      <c r="AE117" s="135"/>
      <c r="AF117" s="135"/>
      <c r="AG117" s="135"/>
      <c r="AH117" s="135"/>
      <c r="AI117" s="135"/>
      <c r="AJ117" s="135"/>
      <c r="AK117" s="135"/>
      <c r="AL117" s="135"/>
      <c r="AM117" s="135"/>
      <c r="AN117" s="135"/>
      <c r="AO117" s="135"/>
      <c r="AP117" s="135"/>
      <c r="AQ117" s="117"/>
      <c r="AR117" s="18" t="s">
        <v>11</v>
      </c>
      <c r="AS117" s="19" t="s">
        <v>8</v>
      </c>
      <c r="AT117" s="28"/>
      <c r="AU117" s="275">
        <f t="shared" si="22"/>
        <v>0</v>
      </c>
      <c r="AV117" s="275">
        <f t="shared" si="19"/>
        <v>0</v>
      </c>
      <c r="AW117" s="121" t="str">
        <f t="shared" si="23"/>
        <v/>
      </c>
      <c r="AX117" s="122" t="str">
        <f t="shared" si="24"/>
        <v/>
      </c>
    </row>
    <row r="118" spans="1:50" x14ac:dyDescent="0.35">
      <c r="A118" s="294"/>
      <c r="B118" s="286" t="s">
        <v>133</v>
      </c>
      <c r="C118" s="287">
        <v>1</v>
      </c>
      <c r="D118" s="116"/>
      <c r="E118" s="135"/>
      <c r="F118" s="128"/>
      <c r="G118" s="128"/>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35"/>
      <c r="AD118" s="135"/>
      <c r="AE118" s="135"/>
      <c r="AF118" s="135"/>
      <c r="AG118" s="135"/>
      <c r="AH118" s="135"/>
      <c r="AI118" s="135"/>
      <c r="AJ118" s="135"/>
      <c r="AK118" s="135"/>
      <c r="AL118" s="135"/>
      <c r="AM118" s="135"/>
      <c r="AN118" s="135"/>
      <c r="AO118" s="135"/>
      <c r="AP118" s="135"/>
      <c r="AQ118" s="117"/>
      <c r="AR118" s="18" t="s">
        <v>11</v>
      </c>
      <c r="AS118" s="19" t="s">
        <v>8</v>
      </c>
      <c r="AT118" s="28"/>
      <c r="AU118" s="275">
        <f t="shared" si="22"/>
        <v>0</v>
      </c>
      <c r="AV118" s="275">
        <f t="shared" si="19"/>
        <v>0</v>
      </c>
      <c r="AW118" s="121" t="str">
        <f t="shared" si="23"/>
        <v/>
      </c>
      <c r="AX118" s="122" t="str">
        <f t="shared" si="24"/>
        <v/>
      </c>
    </row>
    <row r="119" spans="1:50" x14ac:dyDescent="0.35">
      <c r="A119" s="294"/>
      <c r="B119" s="286" t="s">
        <v>115</v>
      </c>
      <c r="C119" s="287">
        <v>2</v>
      </c>
      <c r="D119" s="116"/>
      <c r="E119" s="135"/>
      <c r="F119" s="135"/>
      <c r="G119" s="128"/>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5"/>
      <c r="AO119" s="135"/>
      <c r="AP119" s="135"/>
      <c r="AQ119" s="117"/>
      <c r="AR119" s="18" t="s">
        <v>80</v>
      </c>
      <c r="AS119" s="19" t="s">
        <v>8</v>
      </c>
      <c r="AT119" s="28"/>
      <c r="AU119" s="275">
        <f t="shared" si="22"/>
        <v>0</v>
      </c>
      <c r="AV119" s="275">
        <f t="shared" si="19"/>
        <v>0</v>
      </c>
      <c r="AW119" s="121" t="str">
        <f t="shared" si="23"/>
        <v/>
      </c>
      <c r="AX119" s="122" t="str">
        <f t="shared" si="24"/>
        <v/>
      </c>
    </row>
    <row r="120" spans="1:50" x14ac:dyDescent="0.35">
      <c r="A120" s="294"/>
      <c r="B120" s="286" t="s">
        <v>116</v>
      </c>
      <c r="C120" s="287">
        <v>2</v>
      </c>
      <c r="D120" s="116"/>
      <c r="E120" s="135"/>
      <c r="F120" s="135"/>
      <c r="G120" s="128"/>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35"/>
      <c r="AD120" s="135"/>
      <c r="AE120" s="135"/>
      <c r="AF120" s="135"/>
      <c r="AG120" s="135"/>
      <c r="AH120" s="135"/>
      <c r="AI120" s="135"/>
      <c r="AJ120" s="135"/>
      <c r="AK120" s="135"/>
      <c r="AL120" s="135"/>
      <c r="AM120" s="135"/>
      <c r="AN120" s="135"/>
      <c r="AO120" s="135"/>
      <c r="AP120" s="135"/>
      <c r="AQ120" s="117"/>
      <c r="AR120" s="18" t="s">
        <v>80</v>
      </c>
      <c r="AS120" s="19" t="s">
        <v>8</v>
      </c>
      <c r="AT120" s="28"/>
      <c r="AU120" s="275">
        <f t="shared" si="22"/>
        <v>0</v>
      </c>
      <c r="AV120" s="275">
        <f t="shared" si="19"/>
        <v>0</v>
      </c>
      <c r="AW120" s="121" t="str">
        <f t="shared" si="23"/>
        <v/>
      </c>
      <c r="AX120" s="122" t="str">
        <f t="shared" si="24"/>
        <v/>
      </c>
    </row>
    <row r="121" spans="1:50" x14ac:dyDescent="0.35">
      <c r="A121" s="294"/>
      <c r="B121" s="286" t="s">
        <v>99</v>
      </c>
      <c r="C121" s="287">
        <v>3</v>
      </c>
      <c r="D121" s="116"/>
      <c r="E121" s="135"/>
      <c r="F121" s="128"/>
      <c r="G121" s="128"/>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35"/>
      <c r="AD121" s="135"/>
      <c r="AE121" s="135"/>
      <c r="AF121" s="135"/>
      <c r="AG121" s="135"/>
      <c r="AH121" s="135"/>
      <c r="AI121" s="135"/>
      <c r="AJ121" s="135"/>
      <c r="AK121" s="135"/>
      <c r="AL121" s="135"/>
      <c r="AM121" s="135"/>
      <c r="AN121" s="135"/>
      <c r="AO121" s="135"/>
      <c r="AP121" s="135"/>
      <c r="AQ121" s="117"/>
      <c r="AR121" s="18" t="s">
        <v>80</v>
      </c>
      <c r="AS121" s="19" t="s">
        <v>8</v>
      </c>
      <c r="AT121" s="28"/>
      <c r="AU121" s="275">
        <f t="shared" si="22"/>
        <v>0</v>
      </c>
      <c r="AV121" s="275">
        <f t="shared" si="19"/>
        <v>0</v>
      </c>
      <c r="AW121" s="121" t="str">
        <f t="shared" si="23"/>
        <v/>
      </c>
      <c r="AX121" s="122" t="str">
        <f t="shared" si="24"/>
        <v/>
      </c>
    </row>
    <row r="122" spans="1:50" x14ac:dyDescent="0.35">
      <c r="A122" s="294"/>
      <c r="B122" s="286" t="s">
        <v>100</v>
      </c>
      <c r="C122" s="287">
        <v>5</v>
      </c>
      <c r="D122" s="116"/>
      <c r="E122" s="135"/>
      <c r="F122" s="135"/>
      <c r="G122" s="128"/>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35"/>
      <c r="AD122" s="135"/>
      <c r="AE122" s="135"/>
      <c r="AF122" s="135"/>
      <c r="AG122" s="135"/>
      <c r="AH122" s="135"/>
      <c r="AI122" s="135"/>
      <c r="AJ122" s="135"/>
      <c r="AK122" s="135"/>
      <c r="AL122" s="135"/>
      <c r="AM122" s="135"/>
      <c r="AN122" s="135"/>
      <c r="AO122" s="135"/>
      <c r="AP122" s="135"/>
      <c r="AQ122" s="117"/>
      <c r="AR122" s="18" t="s">
        <v>80</v>
      </c>
      <c r="AS122" s="19" t="s">
        <v>9</v>
      </c>
      <c r="AT122" s="28"/>
      <c r="AU122" s="275">
        <f t="shared" si="22"/>
        <v>0</v>
      </c>
      <c r="AV122" s="275">
        <f t="shared" si="19"/>
        <v>0</v>
      </c>
      <c r="AW122" s="121" t="str">
        <f t="shared" si="23"/>
        <v/>
      </c>
      <c r="AX122" s="122" t="str">
        <f t="shared" si="24"/>
        <v/>
      </c>
    </row>
    <row r="123" spans="1:50" x14ac:dyDescent="0.35">
      <c r="A123" s="294"/>
      <c r="B123" s="286" t="s">
        <v>120</v>
      </c>
      <c r="C123" s="287">
        <v>2</v>
      </c>
      <c r="D123" s="116"/>
      <c r="E123" s="135"/>
      <c r="F123" s="135"/>
      <c r="G123" s="128"/>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35"/>
      <c r="AD123" s="135"/>
      <c r="AE123" s="135"/>
      <c r="AF123" s="135"/>
      <c r="AG123" s="135"/>
      <c r="AH123" s="135"/>
      <c r="AI123" s="135"/>
      <c r="AJ123" s="135"/>
      <c r="AK123" s="135"/>
      <c r="AL123" s="135"/>
      <c r="AM123" s="135"/>
      <c r="AN123" s="135"/>
      <c r="AO123" s="135"/>
      <c r="AP123" s="135"/>
      <c r="AQ123" s="117"/>
      <c r="AR123" s="18" t="s">
        <v>11</v>
      </c>
      <c r="AS123" s="19" t="s">
        <v>6</v>
      </c>
      <c r="AT123" s="28"/>
      <c r="AU123" s="275">
        <f t="shared" si="22"/>
        <v>0</v>
      </c>
      <c r="AV123" s="275">
        <f t="shared" si="19"/>
        <v>0</v>
      </c>
      <c r="AW123" s="121" t="str">
        <f t="shared" si="23"/>
        <v/>
      </c>
      <c r="AX123" s="122" t="str">
        <f t="shared" si="24"/>
        <v/>
      </c>
    </row>
    <row r="124" spans="1:50" x14ac:dyDescent="0.35">
      <c r="A124" s="294"/>
      <c r="B124" s="286" t="s">
        <v>121</v>
      </c>
      <c r="C124" s="287">
        <v>2</v>
      </c>
      <c r="D124" s="116"/>
      <c r="E124" s="135"/>
      <c r="F124" s="135"/>
      <c r="G124" s="128"/>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35"/>
      <c r="AD124" s="135"/>
      <c r="AE124" s="135"/>
      <c r="AF124" s="135"/>
      <c r="AG124" s="135"/>
      <c r="AH124" s="135"/>
      <c r="AI124" s="135"/>
      <c r="AJ124" s="135"/>
      <c r="AK124" s="135"/>
      <c r="AL124" s="135"/>
      <c r="AM124" s="135"/>
      <c r="AN124" s="135"/>
      <c r="AO124" s="135"/>
      <c r="AP124" s="135"/>
      <c r="AQ124" s="117"/>
      <c r="AR124" s="18" t="s">
        <v>11</v>
      </c>
      <c r="AS124" s="19" t="s">
        <v>6</v>
      </c>
      <c r="AT124" s="28"/>
      <c r="AU124" s="275">
        <f t="shared" si="22"/>
        <v>0</v>
      </c>
      <c r="AV124" s="275">
        <f t="shared" si="19"/>
        <v>0</v>
      </c>
      <c r="AW124" s="121" t="str">
        <f t="shared" si="23"/>
        <v/>
      </c>
      <c r="AX124" s="122" t="str">
        <f t="shared" si="24"/>
        <v/>
      </c>
    </row>
    <row r="125" spans="1:50" x14ac:dyDescent="0.35">
      <c r="A125" s="294"/>
      <c r="B125" s="286" t="s">
        <v>122</v>
      </c>
      <c r="C125" s="287">
        <v>2</v>
      </c>
      <c r="D125" s="116"/>
      <c r="E125" s="135"/>
      <c r="F125" s="135"/>
      <c r="G125" s="128"/>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35"/>
      <c r="AD125" s="135"/>
      <c r="AE125" s="135"/>
      <c r="AF125" s="135"/>
      <c r="AG125" s="135"/>
      <c r="AH125" s="135"/>
      <c r="AI125" s="135"/>
      <c r="AJ125" s="135"/>
      <c r="AK125" s="135"/>
      <c r="AL125" s="135"/>
      <c r="AM125" s="135"/>
      <c r="AN125" s="135"/>
      <c r="AO125" s="135"/>
      <c r="AP125" s="135"/>
      <c r="AQ125" s="117"/>
      <c r="AR125" s="18" t="s">
        <v>11</v>
      </c>
      <c r="AS125" s="19" t="s">
        <v>6</v>
      </c>
      <c r="AT125" s="28"/>
      <c r="AU125" s="275">
        <f t="shared" si="22"/>
        <v>0</v>
      </c>
      <c r="AV125" s="275">
        <f t="shared" si="19"/>
        <v>0</v>
      </c>
      <c r="AW125" s="121" t="str">
        <f t="shared" si="23"/>
        <v/>
      </c>
      <c r="AX125" s="122" t="str">
        <f t="shared" si="24"/>
        <v/>
      </c>
    </row>
    <row r="126" spans="1:50" x14ac:dyDescent="0.35">
      <c r="A126" s="294"/>
      <c r="B126" s="286" t="s">
        <v>137</v>
      </c>
      <c r="C126" s="287">
        <v>2</v>
      </c>
      <c r="D126" s="116"/>
      <c r="E126" s="135"/>
      <c r="F126" s="135"/>
      <c r="G126" s="128"/>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17"/>
      <c r="AR126" s="18" t="s">
        <v>11</v>
      </c>
      <c r="AS126" s="19" t="s">
        <v>8</v>
      </c>
      <c r="AT126" s="28"/>
      <c r="AU126" s="275">
        <f t="shared" si="22"/>
        <v>0</v>
      </c>
      <c r="AV126" s="275">
        <f t="shared" si="19"/>
        <v>0</v>
      </c>
      <c r="AW126" s="121" t="str">
        <f t="shared" si="23"/>
        <v/>
      </c>
      <c r="AX126" s="122" t="str">
        <f t="shared" si="24"/>
        <v/>
      </c>
    </row>
    <row r="127" spans="1:50" x14ac:dyDescent="0.35">
      <c r="A127" s="294"/>
      <c r="B127" s="286" t="s">
        <v>138</v>
      </c>
      <c r="C127" s="287">
        <v>1</v>
      </c>
      <c r="D127" s="116"/>
      <c r="E127" s="135"/>
      <c r="F127" s="128"/>
      <c r="G127" s="128"/>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135"/>
      <c r="AD127" s="135"/>
      <c r="AE127" s="135"/>
      <c r="AF127" s="135"/>
      <c r="AG127" s="135"/>
      <c r="AH127" s="135"/>
      <c r="AI127" s="135"/>
      <c r="AJ127" s="135"/>
      <c r="AK127" s="135"/>
      <c r="AL127" s="135"/>
      <c r="AM127" s="135"/>
      <c r="AN127" s="135"/>
      <c r="AO127" s="135"/>
      <c r="AP127" s="135"/>
      <c r="AQ127" s="117"/>
      <c r="AR127" s="18" t="s">
        <v>11</v>
      </c>
      <c r="AS127" s="19" t="s">
        <v>8</v>
      </c>
      <c r="AT127" s="28"/>
      <c r="AU127" s="275">
        <f t="shared" si="22"/>
        <v>0</v>
      </c>
      <c r="AV127" s="275">
        <f t="shared" ref="AV127:AV128" si="25">COUNTA(D127:AQ127)*C127</f>
        <v>0</v>
      </c>
      <c r="AW127" s="121" t="str">
        <f t="shared" si="23"/>
        <v/>
      </c>
      <c r="AX127" s="122" t="str">
        <f t="shared" si="24"/>
        <v/>
      </c>
    </row>
    <row r="128" spans="1:50" x14ac:dyDescent="0.35">
      <c r="A128" s="294"/>
      <c r="B128" s="286" t="s">
        <v>139</v>
      </c>
      <c r="C128" s="287">
        <v>2</v>
      </c>
      <c r="D128" s="116"/>
      <c r="E128" s="135"/>
      <c r="F128" s="135"/>
      <c r="G128" s="128"/>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135"/>
      <c r="AD128" s="135"/>
      <c r="AE128" s="135"/>
      <c r="AF128" s="135"/>
      <c r="AG128" s="135"/>
      <c r="AH128" s="135"/>
      <c r="AI128" s="135"/>
      <c r="AJ128" s="135"/>
      <c r="AK128" s="135"/>
      <c r="AL128" s="135"/>
      <c r="AM128" s="135"/>
      <c r="AN128" s="135"/>
      <c r="AO128" s="135"/>
      <c r="AP128" s="135"/>
      <c r="AQ128" s="117"/>
      <c r="AR128" s="18" t="s">
        <v>11</v>
      </c>
      <c r="AS128" s="19" t="s">
        <v>8</v>
      </c>
      <c r="AT128" s="28"/>
      <c r="AU128" s="275">
        <f t="shared" si="22"/>
        <v>0</v>
      </c>
      <c r="AV128" s="275">
        <f t="shared" si="25"/>
        <v>0</v>
      </c>
      <c r="AW128" s="121" t="str">
        <f t="shared" si="23"/>
        <v/>
      </c>
      <c r="AX128" s="122" t="str">
        <f t="shared" si="24"/>
        <v/>
      </c>
    </row>
    <row r="129" spans="1:50" x14ac:dyDescent="0.35">
      <c r="A129" s="294"/>
      <c r="B129" s="286" t="s">
        <v>103</v>
      </c>
      <c r="C129" s="287">
        <v>6</v>
      </c>
      <c r="D129" s="116"/>
      <c r="E129" s="135"/>
      <c r="F129" s="128"/>
      <c r="G129" s="128"/>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135"/>
      <c r="AD129" s="135"/>
      <c r="AE129" s="135"/>
      <c r="AF129" s="135"/>
      <c r="AG129" s="135"/>
      <c r="AH129" s="135"/>
      <c r="AI129" s="135"/>
      <c r="AJ129" s="135"/>
      <c r="AK129" s="135"/>
      <c r="AL129" s="135"/>
      <c r="AM129" s="135"/>
      <c r="AN129" s="135"/>
      <c r="AO129" s="135"/>
      <c r="AP129" s="135"/>
      <c r="AQ129" s="117"/>
      <c r="AR129" s="18" t="s">
        <v>11</v>
      </c>
      <c r="AS129" s="19" t="s">
        <v>9</v>
      </c>
      <c r="AT129" s="28"/>
      <c r="AU129" s="275">
        <f t="shared" ref="AU129:AU135" si="26">SUM(D129:AQ129)</f>
        <v>0</v>
      </c>
      <c r="AV129" s="275">
        <f t="shared" ref="AV129:AV135" si="27">COUNTA(D129:AQ129)*C129</f>
        <v>0</v>
      </c>
      <c r="AW129" s="121" t="str">
        <f t="shared" si="23"/>
        <v/>
      </c>
      <c r="AX129" s="122" t="str">
        <f t="shared" si="24"/>
        <v/>
      </c>
    </row>
    <row r="130" spans="1:50" x14ac:dyDescent="0.35">
      <c r="A130" s="294"/>
      <c r="B130" s="286" t="s">
        <v>104</v>
      </c>
      <c r="C130" s="287">
        <v>1</v>
      </c>
      <c r="D130" s="116"/>
      <c r="E130" s="135"/>
      <c r="F130" s="128"/>
      <c r="G130" s="128"/>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135"/>
      <c r="AD130" s="135"/>
      <c r="AE130" s="135"/>
      <c r="AF130" s="135"/>
      <c r="AG130" s="135"/>
      <c r="AH130" s="135"/>
      <c r="AI130" s="135"/>
      <c r="AJ130" s="135"/>
      <c r="AK130" s="135"/>
      <c r="AL130" s="135"/>
      <c r="AM130" s="135"/>
      <c r="AN130" s="135"/>
      <c r="AO130" s="135"/>
      <c r="AP130" s="135"/>
      <c r="AQ130" s="117"/>
      <c r="AR130" s="18" t="s">
        <v>16</v>
      </c>
      <c r="AS130" s="19" t="s">
        <v>8</v>
      </c>
      <c r="AT130" s="28" t="s">
        <v>12</v>
      </c>
      <c r="AU130" s="275">
        <f t="shared" si="26"/>
        <v>0</v>
      </c>
      <c r="AV130" s="275">
        <f t="shared" si="27"/>
        <v>0</v>
      </c>
      <c r="AW130" s="121" t="str">
        <f t="shared" si="23"/>
        <v/>
      </c>
      <c r="AX130" s="122" t="str">
        <f t="shared" si="24"/>
        <v/>
      </c>
    </row>
    <row r="131" spans="1:50" x14ac:dyDescent="0.35">
      <c r="A131" s="294"/>
      <c r="B131" s="286" t="s">
        <v>183</v>
      </c>
      <c r="C131" s="287">
        <v>2</v>
      </c>
      <c r="D131" s="116"/>
      <c r="E131" s="135"/>
      <c r="F131" s="135"/>
      <c r="G131" s="128"/>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17"/>
      <c r="AR131" s="18" t="s">
        <v>16</v>
      </c>
      <c r="AS131" s="19" t="s">
        <v>6</v>
      </c>
      <c r="AT131" s="28" t="s">
        <v>12</v>
      </c>
      <c r="AU131" s="275">
        <f t="shared" si="26"/>
        <v>0</v>
      </c>
      <c r="AV131" s="275">
        <f t="shared" si="27"/>
        <v>0</v>
      </c>
      <c r="AW131" s="121" t="str">
        <f t="shared" si="23"/>
        <v/>
      </c>
      <c r="AX131" s="122" t="str">
        <f t="shared" si="24"/>
        <v/>
      </c>
    </row>
    <row r="132" spans="1:50" x14ac:dyDescent="0.35">
      <c r="A132" s="294"/>
      <c r="B132" s="286" t="s">
        <v>184</v>
      </c>
      <c r="C132" s="287">
        <v>2</v>
      </c>
      <c r="D132" s="116"/>
      <c r="E132" s="135"/>
      <c r="F132" s="135"/>
      <c r="G132" s="128"/>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135"/>
      <c r="AD132" s="135"/>
      <c r="AE132" s="135"/>
      <c r="AF132" s="135"/>
      <c r="AG132" s="135"/>
      <c r="AH132" s="135"/>
      <c r="AI132" s="135"/>
      <c r="AJ132" s="135"/>
      <c r="AK132" s="135"/>
      <c r="AL132" s="135"/>
      <c r="AM132" s="135"/>
      <c r="AN132" s="135"/>
      <c r="AO132" s="135"/>
      <c r="AP132" s="135"/>
      <c r="AQ132" s="117"/>
      <c r="AR132" s="18" t="s">
        <v>16</v>
      </c>
      <c r="AS132" s="19" t="s">
        <v>6</v>
      </c>
      <c r="AT132" s="28" t="s">
        <v>12</v>
      </c>
      <c r="AU132" s="275">
        <f t="shared" si="26"/>
        <v>0</v>
      </c>
      <c r="AV132" s="275">
        <f t="shared" si="27"/>
        <v>0</v>
      </c>
      <c r="AW132" s="121" t="str">
        <f t="shared" si="23"/>
        <v/>
      </c>
      <c r="AX132" s="122" t="str">
        <f t="shared" si="24"/>
        <v/>
      </c>
    </row>
    <row r="133" spans="1:50" x14ac:dyDescent="0.35">
      <c r="A133" s="294"/>
      <c r="B133" s="286" t="s">
        <v>159</v>
      </c>
      <c r="C133" s="287">
        <v>6</v>
      </c>
      <c r="D133" s="116"/>
      <c r="E133" s="135"/>
      <c r="F133" s="128"/>
      <c r="G133" s="128"/>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135"/>
      <c r="AD133" s="135"/>
      <c r="AE133" s="135"/>
      <c r="AF133" s="135"/>
      <c r="AG133" s="135"/>
      <c r="AH133" s="135"/>
      <c r="AI133" s="135"/>
      <c r="AJ133" s="135"/>
      <c r="AK133" s="135"/>
      <c r="AL133" s="135"/>
      <c r="AM133" s="135"/>
      <c r="AN133" s="135"/>
      <c r="AO133" s="135"/>
      <c r="AP133" s="135"/>
      <c r="AQ133" s="117"/>
      <c r="AR133" s="18" t="s">
        <v>10</v>
      </c>
      <c r="AS133" s="19" t="s">
        <v>9</v>
      </c>
      <c r="AT133" s="25" t="s">
        <v>12</v>
      </c>
      <c r="AU133" s="275">
        <f t="shared" si="26"/>
        <v>0</v>
      </c>
      <c r="AV133" s="275">
        <f t="shared" si="27"/>
        <v>0</v>
      </c>
      <c r="AW133" s="121" t="str">
        <f t="shared" si="23"/>
        <v/>
      </c>
      <c r="AX133" s="122" t="str">
        <f t="shared" si="24"/>
        <v/>
      </c>
    </row>
    <row r="134" spans="1:50" x14ac:dyDescent="0.35">
      <c r="A134" s="294"/>
      <c r="B134" s="286" t="s">
        <v>160</v>
      </c>
      <c r="C134" s="287">
        <v>5</v>
      </c>
      <c r="D134" s="116"/>
      <c r="E134" s="135"/>
      <c r="F134" s="135"/>
      <c r="G134" s="128"/>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135"/>
      <c r="AD134" s="135"/>
      <c r="AE134" s="135"/>
      <c r="AF134" s="135"/>
      <c r="AG134" s="135"/>
      <c r="AH134" s="135"/>
      <c r="AI134" s="135"/>
      <c r="AJ134" s="135"/>
      <c r="AK134" s="135"/>
      <c r="AL134" s="135"/>
      <c r="AM134" s="135"/>
      <c r="AN134" s="135"/>
      <c r="AO134" s="135"/>
      <c r="AP134" s="135"/>
      <c r="AQ134" s="117"/>
      <c r="AR134" s="18" t="s">
        <v>10</v>
      </c>
      <c r="AS134" s="19" t="s">
        <v>9</v>
      </c>
      <c r="AT134" s="25" t="s">
        <v>12</v>
      </c>
      <c r="AU134" s="275">
        <f t="shared" si="26"/>
        <v>0</v>
      </c>
      <c r="AV134" s="275">
        <f t="shared" si="27"/>
        <v>0</v>
      </c>
      <c r="AW134" s="121" t="str">
        <f t="shared" si="23"/>
        <v/>
      </c>
      <c r="AX134" s="122" t="str">
        <f t="shared" si="24"/>
        <v/>
      </c>
    </row>
    <row r="135" spans="1:50" x14ac:dyDescent="0.35">
      <c r="A135" s="294"/>
      <c r="B135" s="286" t="s">
        <v>161</v>
      </c>
      <c r="C135" s="287">
        <v>5</v>
      </c>
      <c r="D135" s="116"/>
      <c r="E135" s="135"/>
      <c r="F135" s="135"/>
      <c r="G135" s="128"/>
      <c r="H135" s="135"/>
      <c r="I135" s="135"/>
      <c r="J135" s="135"/>
      <c r="K135" s="135"/>
      <c r="L135" s="135"/>
      <c r="M135" s="135"/>
      <c r="N135" s="135"/>
      <c r="O135" s="135"/>
      <c r="P135" s="135"/>
      <c r="Q135" s="135"/>
      <c r="R135" s="135"/>
      <c r="S135" s="135"/>
      <c r="T135" s="135"/>
      <c r="U135" s="135"/>
      <c r="V135" s="135"/>
      <c r="W135" s="135"/>
      <c r="X135" s="135"/>
      <c r="Y135" s="135"/>
      <c r="Z135" s="135"/>
      <c r="AA135" s="135"/>
      <c r="AB135" s="135"/>
      <c r="AC135" s="135"/>
      <c r="AD135" s="135"/>
      <c r="AE135" s="135"/>
      <c r="AF135" s="135"/>
      <c r="AG135" s="135"/>
      <c r="AH135" s="135"/>
      <c r="AI135" s="135"/>
      <c r="AJ135" s="135"/>
      <c r="AK135" s="135"/>
      <c r="AL135" s="135"/>
      <c r="AM135" s="135"/>
      <c r="AN135" s="135"/>
      <c r="AO135" s="135"/>
      <c r="AP135" s="135"/>
      <c r="AQ135" s="117"/>
      <c r="AR135" s="18" t="s">
        <v>7</v>
      </c>
      <c r="AS135" s="19" t="s">
        <v>9</v>
      </c>
      <c r="AT135" s="25" t="s">
        <v>12</v>
      </c>
      <c r="AU135" s="275">
        <f t="shared" si="26"/>
        <v>0</v>
      </c>
      <c r="AV135" s="275">
        <f t="shared" si="27"/>
        <v>0</v>
      </c>
      <c r="AW135" s="121" t="str">
        <f t="shared" si="23"/>
        <v/>
      </c>
      <c r="AX135" s="122" t="str">
        <f t="shared" si="24"/>
        <v/>
      </c>
    </row>
    <row r="136" spans="1:50" x14ac:dyDescent="0.35">
      <c r="A136" s="294"/>
      <c r="B136" s="286" t="s">
        <v>162</v>
      </c>
      <c r="C136" s="287">
        <v>4</v>
      </c>
      <c r="D136" s="116"/>
      <c r="E136" s="135"/>
      <c r="F136" s="135"/>
      <c r="G136" s="128"/>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135"/>
      <c r="AD136" s="135"/>
      <c r="AE136" s="135"/>
      <c r="AF136" s="135"/>
      <c r="AG136" s="135"/>
      <c r="AH136" s="135"/>
      <c r="AI136" s="135"/>
      <c r="AJ136" s="135"/>
      <c r="AK136" s="135"/>
      <c r="AL136" s="135"/>
      <c r="AM136" s="135"/>
      <c r="AN136" s="135"/>
      <c r="AO136" s="135"/>
      <c r="AP136" s="135"/>
      <c r="AQ136" s="117"/>
      <c r="AR136" s="18" t="s">
        <v>11</v>
      </c>
      <c r="AS136" s="19" t="s">
        <v>8</v>
      </c>
      <c r="AT136" s="25"/>
      <c r="AU136" s="275">
        <f t="shared" ref="AU136:AU138" si="28">SUM(D136:AQ136)</f>
        <v>0</v>
      </c>
      <c r="AV136" s="275">
        <f t="shared" ref="AV136:AV138" si="29">COUNTA(D136:AQ136)*C136</f>
        <v>0</v>
      </c>
      <c r="AW136" s="121" t="str">
        <f t="shared" ref="AW136:AW138" si="30">IF(COUNTBLANK(D136:AQ136)=40,"",SUM(D136:AQ136)/COUNTA(D136:AQ136))</f>
        <v/>
      </c>
      <c r="AX136" s="122" t="str">
        <f t="shared" ref="AX136:AX138" si="31">IF(COUNTBLANK(D136:AQ136)=40,"",AU136/(COUNTA(D136:AQ136)*C136))</f>
        <v/>
      </c>
    </row>
    <row r="137" spans="1:50" x14ac:dyDescent="0.35">
      <c r="A137" s="294"/>
      <c r="B137" s="286" t="s">
        <v>185</v>
      </c>
      <c r="C137" s="287">
        <v>3</v>
      </c>
      <c r="D137" s="116"/>
      <c r="E137" s="135"/>
      <c r="F137" s="128"/>
      <c r="G137" s="128"/>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135"/>
      <c r="AD137" s="135"/>
      <c r="AE137" s="135"/>
      <c r="AF137" s="135"/>
      <c r="AG137" s="135"/>
      <c r="AH137" s="135"/>
      <c r="AI137" s="135"/>
      <c r="AJ137" s="135"/>
      <c r="AK137" s="135"/>
      <c r="AL137" s="135"/>
      <c r="AM137" s="135"/>
      <c r="AN137" s="135"/>
      <c r="AO137" s="135"/>
      <c r="AP137" s="135"/>
      <c r="AQ137" s="117"/>
      <c r="AR137" s="18" t="s">
        <v>16</v>
      </c>
      <c r="AS137" s="19" t="s">
        <v>9</v>
      </c>
      <c r="AT137" s="25" t="s">
        <v>12</v>
      </c>
      <c r="AU137" s="275">
        <f t="shared" si="28"/>
        <v>0</v>
      </c>
      <c r="AV137" s="275">
        <f t="shared" si="29"/>
        <v>0</v>
      </c>
      <c r="AW137" s="121" t="str">
        <f t="shared" si="30"/>
        <v/>
      </c>
      <c r="AX137" s="122" t="str">
        <f t="shared" si="31"/>
        <v/>
      </c>
    </row>
    <row r="138" spans="1:50" ht="15" thickBot="1" x14ac:dyDescent="0.4">
      <c r="A138" s="295"/>
      <c r="B138" s="288" t="s">
        <v>186</v>
      </c>
      <c r="C138" s="289">
        <v>4</v>
      </c>
      <c r="D138" s="116"/>
      <c r="E138" s="135"/>
      <c r="F138" s="135"/>
      <c r="G138" s="128"/>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135"/>
      <c r="AD138" s="135"/>
      <c r="AE138" s="135"/>
      <c r="AF138" s="135"/>
      <c r="AG138" s="135"/>
      <c r="AH138" s="135"/>
      <c r="AI138" s="135"/>
      <c r="AJ138" s="135"/>
      <c r="AK138" s="135"/>
      <c r="AL138" s="135"/>
      <c r="AM138" s="135"/>
      <c r="AN138" s="135"/>
      <c r="AO138" s="135"/>
      <c r="AP138" s="135"/>
      <c r="AQ138" s="117"/>
      <c r="AR138" s="18" t="s">
        <v>7</v>
      </c>
      <c r="AS138" s="19" t="s">
        <v>9</v>
      </c>
      <c r="AT138" s="25"/>
      <c r="AU138" s="275">
        <f t="shared" si="28"/>
        <v>0</v>
      </c>
      <c r="AV138" s="275">
        <f t="shared" si="29"/>
        <v>0</v>
      </c>
      <c r="AW138" s="121" t="str">
        <f t="shared" si="30"/>
        <v/>
      </c>
      <c r="AX138" s="122" t="str">
        <f t="shared" si="31"/>
        <v/>
      </c>
    </row>
    <row r="139" spans="1:50" ht="15" thickBot="1" x14ac:dyDescent="0.4">
      <c r="A139" s="290"/>
      <c r="B139" s="291"/>
      <c r="C139" s="292"/>
      <c r="D139" s="136"/>
      <c r="E139" s="136"/>
      <c r="F139" s="136"/>
      <c r="G139" s="136"/>
      <c r="H139" s="136"/>
      <c r="I139" s="136"/>
      <c r="J139" s="136"/>
      <c r="K139" s="136"/>
      <c r="L139" s="136"/>
      <c r="M139" s="136"/>
      <c r="N139" s="136"/>
      <c r="O139" s="136"/>
      <c r="P139" s="136"/>
      <c r="Q139" s="136"/>
      <c r="R139" s="136"/>
      <c r="S139" s="136"/>
      <c r="T139" s="136"/>
      <c r="U139" s="136"/>
      <c r="V139" s="136"/>
      <c r="W139" s="136"/>
      <c r="X139" s="136"/>
      <c r="Y139" s="136"/>
      <c r="Z139" s="136"/>
      <c r="AA139" s="136"/>
      <c r="AB139" s="136"/>
      <c r="AC139" s="136"/>
      <c r="AD139" s="136"/>
      <c r="AE139" s="136"/>
      <c r="AF139" s="136"/>
      <c r="AG139" s="136"/>
      <c r="AH139" s="136"/>
      <c r="AI139" s="136"/>
      <c r="AJ139" s="136"/>
      <c r="AK139" s="136"/>
      <c r="AL139" s="136"/>
      <c r="AM139" s="136"/>
      <c r="AN139" s="136"/>
      <c r="AO139" s="136"/>
      <c r="AP139" s="136"/>
      <c r="AQ139" s="118"/>
      <c r="AR139" s="276"/>
      <c r="AS139" s="276"/>
      <c r="AT139" s="276"/>
      <c r="AU139" s="276"/>
      <c r="AV139" s="276"/>
      <c r="AW139" s="125" t="str">
        <f t="shared" si="23"/>
        <v/>
      </c>
      <c r="AX139" s="126" t="str">
        <f t="shared" si="24"/>
        <v/>
      </c>
    </row>
    <row r="140" spans="1:50" ht="15" customHeight="1" x14ac:dyDescent="0.35">
      <c r="A140" s="293" t="s">
        <v>20</v>
      </c>
      <c r="B140" s="284" t="s">
        <v>83</v>
      </c>
      <c r="C140" s="285">
        <v>1</v>
      </c>
      <c r="D140" s="116"/>
      <c r="E140" s="135"/>
      <c r="F140" s="128"/>
      <c r="G140" s="128"/>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135"/>
      <c r="AD140" s="135"/>
      <c r="AE140" s="135"/>
      <c r="AF140" s="135"/>
      <c r="AG140" s="135"/>
      <c r="AH140" s="135"/>
      <c r="AI140" s="135"/>
      <c r="AJ140" s="135"/>
      <c r="AK140" s="135"/>
      <c r="AL140" s="135"/>
      <c r="AM140" s="135"/>
      <c r="AN140" s="135"/>
      <c r="AO140" s="135"/>
      <c r="AP140" s="135"/>
      <c r="AQ140" s="117"/>
      <c r="AR140" s="18" t="s">
        <v>10</v>
      </c>
      <c r="AS140" s="19" t="s">
        <v>8</v>
      </c>
      <c r="AT140" s="17"/>
      <c r="AU140" s="275">
        <f t="shared" si="22"/>
        <v>0</v>
      </c>
      <c r="AV140" s="275">
        <f t="shared" ref="AV140:AV150" si="32">COUNTA(D140:AQ140)*C140</f>
        <v>0</v>
      </c>
      <c r="AW140" s="121" t="str">
        <f t="shared" si="23"/>
        <v/>
      </c>
      <c r="AX140" s="122" t="str">
        <f t="shared" si="24"/>
        <v/>
      </c>
    </row>
    <row r="141" spans="1:50" x14ac:dyDescent="0.35">
      <c r="A141" s="294"/>
      <c r="B141" s="286" t="s">
        <v>84</v>
      </c>
      <c r="C141" s="287">
        <v>1</v>
      </c>
      <c r="D141" s="116"/>
      <c r="E141" s="135"/>
      <c r="F141" s="128"/>
      <c r="G141" s="128"/>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17"/>
      <c r="AR141" s="18" t="s">
        <v>10</v>
      </c>
      <c r="AS141" s="19" t="s">
        <v>8</v>
      </c>
      <c r="AT141" s="17"/>
      <c r="AU141" s="275">
        <f t="shared" si="22"/>
        <v>0</v>
      </c>
      <c r="AV141" s="275">
        <f t="shared" si="32"/>
        <v>0</v>
      </c>
      <c r="AW141" s="121" t="str">
        <f t="shared" si="23"/>
        <v/>
      </c>
      <c r="AX141" s="122" t="str">
        <f t="shared" si="24"/>
        <v/>
      </c>
    </row>
    <row r="142" spans="1:50" x14ac:dyDescent="0.35">
      <c r="A142" s="294"/>
      <c r="B142" s="286" t="s">
        <v>85</v>
      </c>
      <c r="C142" s="287">
        <v>1</v>
      </c>
      <c r="D142" s="116"/>
      <c r="E142" s="135"/>
      <c r="F142" s="128"/>
      <c r="G142" s="128"/>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135"/>
      <c r="AD142" s="135"/>
      <c r="AE142" s="135"/>
      <c r="AF142" s="135"/>
      <c r="AG142" s="135"/>
      <c r="AH142" s="135"/>
      <c r="AI142" s="135"/>
      <c r="AJ142" s="135"/>
      <c r="AK142" s="135"/>
      <c r="AL142" s="135"/>
      <c r="AM142" s="135"/>
      <c r="AN142" s="135"/>
      <c r="AO142" s="135"/>
      <c r="AP142" s="135"/>
      <c r="AQ142" s="117"/>
      <c r="AR142" s="18" t="s">
        <v>10</v>
      </c>
      <c r="AS142" s="19" t="s">
        <v>8</v>
      </c>
      <c r="AT142" s="17"/>
      <c r="AU142" s="275">
        <f t="shared" si="22"/>
        <v>0</v>
      </c>
      <c r="AV142" s="275">
        <f t="shared" si="32"/>
        <v>0</v>
      </c>
      <c r="AW142" s="121" t="str">
        <f t="shared" si="23"/>
        <v/>
      </c>
      <c r="AX142" s="122" t="str">
        <f t="shared" si="24"/>
        <v/>
      </c>
    </row>
    <row r="143" spans="1:50" x14ac:dyDescent="0.35">
      <c r="A143" s="294"/>
      <c r="B143" s="286" t="s">
        <v>188</v>
      </c>
      <c r="C143" s="287">
        <v>1</v>
      </c>
      <c r="D143" s="116"/>
      <c r="E143" s="135"/>
      <c r="F143" s="128"/>
      <c r="G143" s="128"/>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135"/>
      <c r="AD143" s="135"/>
      <c r="AE143" s="135"/>
      <c r="AF143" s="135"/>
      <c r="AG143" s="135"/>
      <c r="AH143" s="135"/>
      <c r="AI143" s="135"/>
      <c r="AJ143" s="135"/>
      <c r="AK143" s="135"/>
      <c r="AL143" s="135"/>
      <c r="AM143" s="135"/>
      <c r="AN143" s="135"/>
      <c r="AO143" s="135"/>
      <c r="AP143" s="135"/>
      <c r="AQ143" s="117"/>
      <c r="AR143" s="18" t="s">
        <v>11</v>
      </c>
      <c r="AS143" s="19" t="s">
        <v>8</v>
      </c>
      <c r="AT143" s="17"/>
      <c r="AU143" s="275">
        <f t="shared" si="22"/>
        <v>0</v>
      </c>
      <c r="AV143" s="275">
        <f t="shared" si="32"/>
        <v>0</v>
      </c>
      <c r="AW143" s="121" t="str">
        <f t="shared" si="23"/>
        <v/>
      </c>
      <c r="AX143" s="122" t="str">
        <f t="shared" si="24"/>
        <v/>
      </c>
    </row>
    <row r="144" spans="1:50" x14ac:dyDescent="0.35">
      <c r="A144" s="294"/>
      <c r="B144" s="286" t="s">
        <v>189</v>
      </c>
      <c r="C144" s="287">
        <v>1</v>
      </c>
      <c r="D144" s="116"/>
      <c r="E144" s="135"/>
      <c r="F144" s="128"/>
      <c r="G144" s="128"/>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135"/>
      <c r="AD144" s="135"/>
      <c r="AE144" s="135"/>
      <c r="AF144" s="135"/>
      <c r="AG144" s="135"/>
      <c r="AH144" s="135"/>
      <c r="AI144" s="135"/>
      <c r="AJ144" s="135"/>
      <c r="AK144" s="135"/>
      <c r="AL144" s="135"/>
      <c r="AM144" s="135"/>
      <c r="AN144" s="135"/>
      <c r="AO144" s="135"/>
      <c r="AP144" s="135"/>
      <c r="AQ144" s="117"/>
      <c r="AR144" s="18" t="s">
        <v>10</v>
      </c>
      <c r="AS144" s="19" t="s">
        <v>8</v>
      </c>
      <c r="AT144" s="17"/>
      <c r="AU144" s="275">
        <f t="shared" si="22"/>
        <v>0</v>
      </c>
      <c r="AV144" s="275">
        <f t="shared" si="32"/>
        <v>0</v>
      </c>
      <c r="AW144" s="121" t="str">
        <f t="shared" si="23"/>
        <v/>
      </c>
      <c r="AX144" s="122" t="str">
        <f t="shared" si="24"/>
        <v/>
      </c>
    </row>
    <row r="145" spans="1:50" x14ac:dyDescent="0.35">
      <c r="A145" s="294"/>
      <c r="B145" s="286" t="s">
        <v>152</v>
      </c>
      <c r="C145" s="287">
        <v>2</v>
      </c>
      <c r="D145" s="116"/>
      <c r="E145" s="135"/>
      <c r="F145" s="135"/>
      <c r="G145" s="128"/>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135"/>
      <c r="AD145" s="135"/>
      <c r="AE145" s="135"/>
      <c r="AF145" s="135"/>
      <c r="AG145" s="135"/>
      <c r="AH145" s="135"/>
      <c r="AI145" s="135"/>
      <c r="AJ145" s="135"/>
      <c r="AK145" s="135"/>
      <c r="AL145" s="135"/>
      <c r="AM145" s="135"/>
      <c r="AN145" s="135"/>
      <c r="AO145" s="135"/>
      <c r="AP145" s="135"/>
      <c r="AQ145" s="117"/>
      <c r="AR145" s="18" t="s">
        <v>10</v>
      </c>
      <c r="AS145" s="19" t="s">
        <v>8</v>
      </c>
      <c r="AT145" s="25"/>
      <c r="AU145" s="275">
        <f t="shared" si="22"/>
        <v>0</v>
      </c>
      <c r="AV145" s="275">
        <f t="shared" si="32"/>
        <v>0</v>
      </c>
      <c r="AW145" s="121" t="str">
        <f t="shared" si="23"/>
        <v/>
      </c>
      <c r="AX145" s="122" t="str">
        <f t="shared" si="24"/>
        <v/>
      </c>
    </row>
    <row r="146" spans="1:50" x14ac:dyDescent="0.35">
      <c r="A146" s="294"/>
      <c r="B146" s="286" t="s">
        <v>109</v>
      </c>
      <c r="C146" s="287">
        <v>1</v>
      </c>
      <c r="D146" s="116"/>
      <c r="E146" s="135"/>
      <c r="F146" s="128"/>
      <c r="G146" s="128"/>
      <c r="H146" s="135"/>
      <c r="I146" s="135"/>
      <c r="J146" s="135"/>
      <c r="K146" s="135"/>
      <c r="L146" s="135"/>
      <c r="M146" s="135"/>
      <c r="N146" s="135"/>
      <c r="O146" s="135"/>
      <c r="P146" s="135"/>
      <c r="Q146" s="135"/>
      <c r="R146" s="135"/>
      <c r="S146" s="135"/>
      <c r="T146" s="135"/>
      <c r="U146" s="135"/>
      <c r="V146" s="135"/>
      <c r="W146" s="135"/>
      <c r="X146" s="135"/>
      <c r="Y146" s="135"/>
      <c r="Z146" s="135"/>
      <c r="AA146" s="135"/>
      <c r="AB146" s="135"/>
      <c r="AC146" s="135"/>
      <c r="AD146" s="135"/>
      <c r="AE146" s="135"/>
      <c r="AF146" s="135"/>
      <c r="AG146" s="135"/>
      <c r="AH146" s="135"/>
      <c r="AI146" s="135"/>
      <c r="AJ146" s="135"/>
      <c r="AK146" s="135"/>
      <c r="AL146" s="135"/>
      <c r="AM146" s="135"/>
      <c r="AN146" s="135"/>
      <c r="AO146" s="135"/>
      <c r="AP146" s="135"/>
      <c r="AQ146" s="117"/>
      <c r="AR146" s="18" t="s">
        <v>5</v>
      </c>
      <c r="AS146" s="19" t="s">
        <v>8</v>
      </c>
      <c r="AT146" s="25"/>
      <c r="AU146" s="275">
        <f t="shared" si="22"/>
        <v>0</v>
      </c>
      <c r="AV146" s="275">
        <f t="shared" si="32"/>
        <v>0</v>
      </c>
      <c r="AW146" s="121" t="str">
        <f t="shared" si="23"/>
        <v/>
      </c>
      <c r="AX146" s="122" t="str">
        <f t="shared" si="24"/>
        <v/>
      </c>
    </row>
    <row r="147" spans="1:50" x14ac:dyDescent="0.35">
      <c r="A147" s="294"/>
      <c r="B147" s="286" t="s">
        <v>190</v>
      </c>
      <c r="C147" s="287">
        <v>1</v>
      </c>
      <c r="D147" s="116"/>
      <c r="E147" s="135"/>
      <c r="F147" s="135"/>
      <c r="G147" s="128"/>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17"/>
      <c r="AR147" s="18" t="s">
        <v>5</v>
      </c>
      <c r="AS147" s="19" t="s">
        <v>8</v>
      </c>
      <c r="AT147" s="25"/>
      <c r="AU147" s="275">
        <f t="shared" si="22"/>
        <v>0</v>
      </c>
      <c r="AV147" s="275">
        <f t="shared" si="32"/>
        <v>0</v>
      </c>
      <c r="AW147" s="121" t="str">
        <f t="shared" si="23"/>
        <v/>
      </c>
      <c r="AX147" s="122" t="str">
        <f t="shared" si="24"/>
        <v/>
      </c>
    </row>
    <row r="148" spans="1:50" x14ac:dyDescent="0.35">
      <c r="A148" s="294"/>
      <c r="B148" s="286" t="s">
        <v>191</v>
      </c>
      <c r="C148" s="287">
        <v>1</v>
      </c>
      <c r="D148" s="116"/>
      <c r="E148" s="135"/>
      <c r="F148" s="128"/>
      <c r="G148" s="128"/>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135"/>
      <c r="AD148" s="135"/>
      <c r="AE148" s="135"/>
      <c r="AF148" s="135"/>
      <c r="AG148" s="135"/>
      <c r="AH148" s="135"/>
      <c r="AI148" s="135"/>
      <c r="AJ148" s="135"/>
      <c r="AK148" s="135"/>
      <c r="AL148" s="135"/>
      <c r="AM148" s="135"/>
      <c r="AN148" s="135"/>
      <c r="AO148" s="135"/>
      <c r="AP148" s="135"/>
      <c r="AQ148" s="117"/>
      <c r="AR148" s="18" t="s">
        <v>5</v>
      </c>
      <c r="AS148" s="19" t="s">
        <v>9</v>
      </c>
      <c r="AT148" s="25"/>
      <c r="AU148" s="275">
        <f t="shared" si="22"/>
        <v>0</v>
      </c>
      <c r="AV148" s="275">
        <f t="shared" si="32"/>
        <v>0</v>
      </c>
      <c r="AW148" s="121" t="str">
        <f t="shared" si="23"/>
        <v/>
      </c>
      <c r="AX148" s="122" t="str">
        <f t="shared" si="24"/>
        <v/>
      </c>
    </row>
    <row r="149" spans="1:50" x14ac:dyDescent="0.35">
      <c r="A149" s="294"/>
      <c r="B149" s="286" t="s">
        <v>90</v>
      </c>
      <c r="C149" s="287">
        <v>1</v>
      </c>
      <c r="D149" s="116"/>
      <c r="E149" s="135"/>
      <c r="F149" s="128"/>
      <c r="G149" s="128"/>
      <c r="H149" s="135"/>
      <c r="I149" s="135"/>
      <c r="J149" s="135"/>
      <c r="K149" s="135"/>
      <c r="L149" s="135"/>
      <c r="M149" s="135"/>
      <c r="N149" s="135"/>
      <c r="O149" s="135"/>
      <c r="P149" s="135"/>
      <c r="Q149" s="135"/>
      <c r="R149" s="135"/>
      <c r="S149" s="135"/>
      <c r="T149" s="135"/>
      <c r="U149" s="135"/>
      <c r="V149" s="135"/>
      <c r="W149" s="135"/>
      <c r="X149" s="135"/>
      <c r="Y149" s="135"/>
      <c r="Z149" s="135"/>
      <c r="AA149" s="135"/>
      <c r="AB149" s="135"/>
      <c r="AC149" s="135"/>
      <c r="AD149" s="135"/>
      <c r="AE149" s="135"/>
      <c r="AF149" s="135"/>
      <c r="AG149" s="135"/>
      <c r="AH149" s="135"/>
      <c r="AI149" s="135"/>
      <c r="AJ149" s="135"/>
      <c r="AK149" s="135"/>
      <c r="AL149" s="135"/>
      <c r="AM149" s="135"/>
      <c r="AN149" s="135"/>
      <c r="AO149" s="135"/>
      <c r="AP149" s="135"/>
      <c r="AQ149" s="117"/>
      <c r="AR149" s="18" t="s">
        <v>7</v>
      </c>
      <c r="AS149" s="19" t="s">
        <v>6</v>
      </c>
      <c r="AT149" s="25"/>
      <c r="AU149" s="275">
        <f t="shared" si="22"/>
        <v>0</v>
      </c>
      <c r="AV149" s="275">
        <f t="shared" si="32"/>
        <v>0</v>
      </c>
      <c r="AW149" s="121" t="str">
        <f t="shared" si="23"/>
        <v/>
      </c>
      <c r="AX149" s="122" t="str">
        <f t="shared" si="24"/>
        <v/>
      </c>
    </row>
    <row r="150" spans="1:50" x14ac:dyDescent="0.35">
      <c r="A150" s="294"/>
      <c r="B150" s="286" t="s">
        <v>91</v>
      </c>
      <c r="C150" s="287">
        <v>1</v>
      </c>
      <c r="D150" s="116"/>
      <c r="E150" s="135"/>
      <c r="F150" s="128"/>
      <c r="G150" s="128"/>
      <c r="H150" s="135"/>
      <c r="I150" s="135"/>
      <c r="J150" s="135"/>
      <c r="K150" s="135"/>
      <c r="L150" s="135"/>
      <c r="M150" s="135"/>
      <c r="N150" s="135"/>
      <c r="O150" s="135"/>
      <c r="P150" s="135"/>
      <c r="Q150" s="135"/>
      <c r="R150" s="135"/>
      <c r="S150" s="135"/>
      <c r="T150" s="135"/>
      <c r="U150" s="135"/>
      <c r="V150" s="135"/>
      <c r="W150" s="135"/>
      <c r="X150" s="135"/>
      <c r="Y150" s="135"/>
      <c r="Z150" s="135"/>
      <c r="AA150" s="135"/>
      <c r="AB150" s="135"/>
      <c r="AC150" s="135"/>
      <c r="AD150" s="135"/>
      <c r="AE150" s="135"/>
      <c r="AF150" s="135"/>
      <c r="AG150" s="135"/>
      <c r="AH150" s="135"/>
      <c r="AI150" s="135"/>
      <c r="AJ150" s="135"/>
      <c r="AK150" s="135"/>
      <c r="AL150" s="135"/>
      <c r="AM150" s="135"/>
      <c r="AN150" s="135"/>
      <c r="AO150" s="135"/>
      <c r="AP150" s="135"/>
      <c r="AQ150" s="117"/>
      <c r="AR150" s="18" t="s">
        <v>7</v>
      </c>
      <c r="AS150" s="19" t="s">
        <v>6</v>
      </c>
      <c r="AT150" s="25"/>
      <c r="AU150" s="275">
        <f t="shared" si="22"/>
        <v>0</v>
      </c>
      <c r="AV150" s="275">
        <f t="shared" si="32"/>
        <v>0</v>
      </c>
      <c r="AW150" s="121" t="str">
        <f t="shared" si="23"/>
        <v/>
      </c>
      <c r="AX150" s="122" t="str">
        <f t="shared" si="24"/>
        <v/>
      </c>
    </row>
    <row r="151" spans="1:50" x14ac:dyDescent="0.35">
      <c r="A151" s="294"/>
      <c r="B151" s="286" t="s">
        <v>130</v>
      </c>
      <c r="C151" s="287">
        <v>2</v>
      </c>
      <c r="D151" s="116"/>
      <c r="E151" s="135"/>
      <c r="F151" s="135"/>
      <c r="G151" s="128"/>
      <c r="H151" s="135"/>
      <c r="I151" s="135"/>
      <c r="J151" s="135"/>
      <c r="K151" s="135"/>
      <c r="L151" s="135"/>
      <c r="M151" s="135"/>
      <c r="N151" s="135"/>
      <c r="O151" s="135"/>
      <c r="P151" s="135"/>
      <c r="Q151" s="135"/>
      <c r="R151" s="135"/>
      <c r="S151" s="135"/>
      <c r="T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17"/>
      <c r="AR151" s="18" t="s">
        <v>80</v>
      </c>
      <c r="AS151" s="19" t="s">
        <v>8</v>
      </c>
      <c r="AT151" s="25"/>
      <c r="AU151" s="275">
        <f t="shared" ref="AU151:AU157" si="33">SUM(D151:AQ151)</f>
        <v>0</v>
      </c>
      <c r="AV151" s="275">
        <f t="shared" ref="AV151:AV157" si="34">COUNTA(D151:AQ151)*C151</f>
        <v>0</v>
      </c>
      <c r="AW151" s="121" t="str">
        <f t="shared" si="23"/>
        <v/>
      </c>
      <c r="AX151" s="122" t="str">
        <f t="shared" si="24"/>
        <v/>
      </c>
    </row>
    <row r="152" spans="1:50" x14ac:dyDescent="0.35">
      <c r="A152" s="294"/>
      <c r="B152" s="286" t="s">
        <v>131</v>
      </c>
      <c r="C152" s="287">
        <v>2</v>
      </c>
      <c r="D152" s="116"/>
      <c r="E152" s="135"/>
      <c r="F152" s="135"/>
      <c r="G152" s="128"/>
      <c r="H152" s="135"/>
      <c r="I152" s="135"/>
      <c r="J152" s="135"/>
      <c r="K152" s="135"/>
      <c r="L152" s="135"/>
      <c r="M152" s="135"/>
      <c r="N152" s="135"/>
      <c r="O152" s="135"/>
      <c r="P152" s="135"/>
      <c r="Q152" s="135"/>
      <c r="R152" s="135"/>
      <c r="S152" s="135"/>
      <c r="T152" s="135"/>
      <c r="U152" s="135"/>
      <c r="V152" s="135"/>
      <c r="W152" s="135"/>
      <c r="X152" s="135"/>
      <c r="Y152" s="135"/>
      <c r="Z152" s="135"/>
      <c r="AA152" s="135"/>
      <c r="AB152" s="135"/>
      <c r="AC152" s="135"/>
      <c r="AD152" s="135"/>
      <c r="AE152" s="135"/>
      <c r="AF152" s="135"/>
      <c r="AG152" s="135"/>
      <c r="AH152" s="135"/>
      <c r="AI152" s="135"/>
      <c r="AJ152" s="135"/>
      <c r="AK152" s="135"/>
      <c r="AL152" s="135"/>
      <c r="AM152" s="135"/>
      <c r="AN152" s="135"/>
      <c r="AO152" s="135"/>
      <c r="AP152" s="135"/>
      <c r="AQ152" s="117"/>
      <c r="AR152" s="18" t="s">
        <v>10</v>
      </c>
      <c r="AS152" s="19" t="s">
        <v>9</v>
      </c>
      <c r="AT152" s="25"/>
      <c r="AU152" s="275">
        <f t="shared" si="33"/>
        <v>0</v>
      </c>
      <c r="AV152" s="275">
        <f t="shared" si="34"/>
        <v>0</v>
      </c>
      <c r="AW152" s="121" t="str">
        <f t="shared" ref="AW152:AW184" si="35">IF(COUNTBLANK(D152:AQ152)=40,"",SUM(D152:AQ152)/COUNTA(D152:AQ152))</f>
        <v/>
      </c>
      <c r="AX152" s="122" t="str">
        <f t="shared" si="24"/>
        <v/>
      </c>
    </row>
    <row r="153" spans="1:50" x14ac:dyDescent="0.35">
      <c r="A153" s="294"/>
      <c r="B153" s="286" t="s">
        <v>153</v>
      </c>
      <c r="C153" s="287">
        <v>2</v>
      </c>
      <c r="D153" s="116"/>
      <c r="E153" s="135"/>
      <c r="F153" s="135"/>
      <c r="G153" s="128"/>
      <c r="H153" s="135"/>
      <c r="I153" s="135"/>
      <c r="J153" s="135"/>
      <c r="K153" s="135"/>
      <c r="L153" s="135"/>
      <c r="M153" s="135"/>
      <c r="N153" s="135"/>
      <c r="O153" s="135"/>
      <c r="P153" s="135"/>
      <c r="Q153" s="135"/>
      <c r="R153" s="135"/>
      <c r="S153" s="135"/>
      <c r="T153" s="135"/>
      <c r="U153" s="135"/>
      <c r="V153" s="135"/>
      <c r="W153" s="135"/>
      <c r="X153" s="135"/>
      <c r="Y153" s="135"/>
      <c r="Z153" s="135"/>
      <c r="AA153" s="135"/>
      <c r="AB153" s="135"/>
      <c r="AC153" s="135"/>
      <c r="AD153" s="135"/>
      <c r="AE153" s="135"/>
      <c r="AF153" s="135"/>
      <c r="AG153" s="135"/>
      <c r="AH153" s="135"/>
      <c r="AI153" s="135"/>
      <c r="AJ153" s="135"/>
      <c r="AK153" s="135"/>
      <c r="AL153" s="135"/>
      <c r="AM153" s="135"/>
      <c r="AN153" s="135"/>
      <c r="AO153" s="135"/>
      <c r="AP153" s="135"/>
      <c r="AQ153" s="117"/>
      <c r="AR153" s="18" t="s">
        <v>10</v>
      </c>
      <c r="AS153" s="19" t="s">
        <v>9</v>
      </c>
      <c r="AT153" s="25"/>
      <c r="AU153" s="275">
        <f t="shared" si="33"/>
        <v>0</v>
      </c>
      <c r="AV153" s="275">
        <f t="shared" si="34"/>
        <v>0</v>
      </c>
      <c r="AW153" s="121" t="str">
        <f t="shared" si="35"/>
        <v/>
      </c>
      <c r="AX153" s="122" t="str">
        <f t="shared" si="24"/>
        <v/>
      </c>
    </row>
    <row r="154" spans="1:50" x14ac:dyDescent="0.35">
      <c r="A154" s="294"/>
      <c r="B154" s="286" t="s">
        <v>192</v>
      </c>
      <c r="C154" s="287">
        <v>3</v>
      </c>
      <c r="D154" s="116"/>
      <c r="E154" s="135"/>
      <c r="F154" s="128"/>
      <c r="G154" s="128"/>
      <c r="H154" s="135"/>
      <c r="I154" s="135"/>
      <c r="J154" s="135"/>
      <c r="K154" s="135"/>
      <c r="L154" s="135"/>
      <c r="M154" s="135"/>
      <c r="N154" s="135"/>
      <c r="O154" s="135"/>
      <c r="P154" s="135"/>
      <c r="Q154" s="135"/>
      <c r="R154" s="135"/>
      <c r="S154" s="135"/>
      <c r="T154" s="135"/>
      <c r="U154" s="135"/>
      <c r="V154" s="135"/>
      <c r="W154" s="135"/>
      <c r="X154" s="135"/>
      <c r="Y154" s="135"/>
      <c r="Z154" s="135"/>
      <c r="AA154" s="135"/>
      <c r="AB154" s="135"/>
      <c r="AC154" s="135"/>
      <c r="AD154" s="135"/>
      <c r="AE154" s="135"/>
      <c r="AF154" s="135"/>
      <c r="AG154" s="135"/>
      <c r="AH154" s="135"/>
      <c r="AI154" s="135"/>
      <c r="AJ154" s="135"/>
      <c r="AK154" s="135"/>
      <c r="AL154" s="135"/>
      <c r="AM154" s="135"/>
      <c r="AN154" s="135"/>
      <c r="AO154" s="135"/>
      <c r="AP154" s="135"/>
      <c r="AQ154" s="117"/>
      <c r="AR154" s="18" t="s">
        <v>7</v>
      </c>
      <c r="AS154" s="19" t="s">
        <v>9</v>
      </c>
      <c r="AT154" s="25"/>
      <c r="AU154" s="275">
        <f t="shared" si="33"/>
        <v>0</v>
      </c>
      <c r="AV154" s="275">
        <f t="shared" si="34"/>
        <v>0</v>
      </c>
      <c r="AW154" s="121" t="str">
        <f t="shared" si="35"/>
        <v/>
      </c>
      <c r="AX154" s="122" t="str">
        <f t="shared" si="24"/>
        <v/>
      </c>
    </row>
    <row r="155" spans="1:50" x14ac:dyDescent="0.35">
      <c r="A155" s="294"/>
      <c r="B155" s="286" t="s">
        <v>95</v>
      </c>
      <c r="C155" s="287">
        <v>4</v>
      </c>
      <c r="D155" s="116"/>
      <c r="E155" s="135"/>
      <c r="F155" s="135"/>
      <c r="G155" s="128"/>
      <c r="H155" s="135"/>
      <c r="I155" s="135"/>
      <c r="J155" s="135"/>
      <c r="K155" s="135"/>
      <c r="L155" s="135"/>
      <c r="M155" s="135"/>
      <c r="N155" s="135"/>
      <c r="O155" s="135"/>
      <c r="P155" s="135"/>
      <c r="Q155" s="135"/>
      <c r="R155" s="135"/>
      <c r="S155" s="135"/>
      <c r="T155" s="135"/>
      <c r="U155" s="135"/>
      <c r="V155" s="135"/>
      <c r="W155" s="135"/>
      <c r="X155" s="135"/>
      <c r="Y155" s="135"/>
      <c r="Z155" s="135"/>
      <c r="AA155" s="135"/>
      <c r="AB155" s="135"/>
      <c r="AC155" s="135"/>
      <c r="AD155" s="135"/>
      <c r="AE155" s="135"/>
      <c r="AF155" s="135"/>
      <c r="AG155" s="135"/>
      <c r="AH155" s="135"/>
      <c r="AI155" s="135"/>
      <c r="AJ155" s="135"/>
      <c r="AK155" s="135"/>
      <c r="AL155" s="135"/>
      <c r="AM155" s="135"/>
      <c r="AN155" s="135"/>
      <c r="AO155" s="135"/>
      <c r="AP155" s="135"/>
      <c r="AQ155" s="117"/>
      <c r="AR155" s="18" t="s">
        <v>80</v>
      </c>
      <c r="AS155" s="19" t="s">
        <v>9</v>
      </c>
      <c r="AT155" s="25"/>
      <c r="AU155" s="275">
        <f t="shared" si="33"/>
        <v>0</v>
      </c>
      <c r="AV155" s="275">
        <f t="shared" si="34"/>
        <v>0</v>
      </c>
      <c r="AW155" s="121" t="str">
        <f t="shared" si="35"/>
        <v/>
      </c>
      <c r="AX155" s="122" t="str">
        <f t="shared" si="24"/>
        <v/>
      </c>
    </row>
    <row r="156" spans="1:50" x14ac:dyDescent="0.35">
      <c r="A156" s="294"/>
      <c r="B156" s="286" t="s">
        <v>111</v>
      </c>
      <c r="C156" s="287">
        <v>3</v>
      </c>
      <c r="D156" s="116"/>
      <c r="E156" s="135"/>
      <c r="F156" s="128"/>
      <c r="G156" s="128"/>
      <c r="H156" s="135"/>
      <c r="I156" s="135"/>
      <c r="J156" s="135"/>
      <c r="K156" s="135"/>
      <c r="L156" s="135"/>
      <c r="M156" s="135"/>
      <c r="N156" s="135"/>
      <c r="O156" s="135"/>
      <c r="P156" s="135"/>
      <c r="Q156" s="135"/>
      <c r="R156" s="135"/>
      <c r="S156" s="135"/>
      <c r="T156" s="135"/>
      <c r="U156" s="135"/>
      <c r="V156" s="135"/>
      <c r="W156" s="135"/>
      <c r="X156" s="135"/>
      <c r="Y156" s="135"/>
      <c r="Z156" s="135"/>
      <c r="AA156" s="135"/>
      <c r="AB156" s="135"/>
      <c r="AC156" s="135"/>
      <c r="AD156" s="135"/>
      <c r="AE156" s="135"/>
      <c r="AF156" s="135"/>
      <c r="AG156" s="135"/>
      <c r="AH156" s="135"/>
      <c r="AI156" s="135"/>
      <c r="AJ156" s="135"/>
      <c r="AK156" s="135"/>
      <c r="AL156" s="135"/>
      <c r="AM156" s="135"/>
      <c r="AN156" s="135"/>
      <c r="AO156" s="135"/>
      <c r="AP156" s="135"/>
      <c r="AQ156" s="117"/>
      <c r="AR156" s="18" t="s">
        <v>10</v>
      </c>
      <c r="AS156" s="19" t="s">
        <v>8</v>
      </c>
      <c r="AT156" s="25"/>
      <c r="AU156" s="275">
        <f t="shared" si="33"/>
        <v>0</v>
      </c>
      <c r="AV156" s="275">
        <f t="shared" si="34"/>
        <v>0</v>
      </c>
      <c r="AW156" s="121" t="str">
        <f t="shared" si="35"/>
        <v/>
      </c>
      <c r="AX156" s="122" t="str">
        <f t="shared" si="24"/>
        <v/>
      </c>
    </row>
    <row r="157" spans="1:50" x14ac:dyDescent="0.35">
      <c r="A157" s="294"/>
      <c r="B157" s="286" t="s">
        <v>96</v>
      </c>
      <c r="C157" s="287">
        <v>3</v>
      </c>
      <c r="D157" s="116"/>
      <c r="E157" s="135"/>
      <c r="F157" s="128"/>
      <c r="G157" s="128"/>
      <c r="H157" s="135"/>
      <c r="I157" s="135"/>
      <c r="J157" s="135"/>
      <c r="K157" s="135"/>
      <c r="L157" s="135"/>
      <c r="M157" s="135"/>
      <c r="N157" s="135"/>
      <c r="O157" s="135"/>
      <c r="P157" s="135"/>
      <c r="Q157" s="135"/>
      <c r="R157" s="135"/>
      <c r="S157" s="135"/>
      <c r="T157" s="135"/>
      <c r="U157" s="135"/>
      <c r="V157" s="135"/>
      <c r="W157" s="135"/>
      <c r="X157" s="135"/>
      <c r="Y157" s="135"/>
      <c r="Z157" s="135"/>
      <c r="AA157" s="135"/>
      <c r="AB157" s="135"/>
      <c r="AC157" s="135"/>
      <c r="AD157" s="135"/>
      <c r="AE157" s="135"/>
      <c r="AF157" s="135"/>
      <c r="AG157" s="135"/>
      <c r="AH157" s="135"/>
      <c r="AI157" s="135"/>
      <c r="AJ157" s="135"/>
      <c r="AK157" s="135"/>
      <c r="AL157" s="135"/>
      <c r="AM157" s="135"/>
      <c r="AN157" s="135"/>
      <c r="AO157" s="135"/>
      <c r="AP157" s="135"/>
      <c r="AQ157" s="117"/>
      <c r="AR157" s="18" t="s">
        <v>10</v>
      </c>
      <c r="AS157" s="19" t="s">
        <v>9</v>
      </c>
      <c r="AT157" s="25"/>
      <c r="AU157" s="275">
        <f t="shared" si="33"/>
        <v>0</v>
      </c>
      <c r="AV157" s="275">
        <f t="shared" si="34"/>
        <v>0</v>
      </c>
      <c r="AW157" s="121" t="str">
        <f t="shared" si="35"/>
        <v/>
      </c>
      <c r="AX157" s="122" t="str">
        <f t="shared" si="24"/>
        <v/>
      </c>
    </row>
    <row r="158" spans="1:50" x14ac:dyDescent="0.35">
      <c r="A158" s="294"/>
      <c r="B158" s="286" t="s">
        <v>97</v>
      </c>
      <c r="C158" s="287">
        <v>5</v>
      </c>
      <c r="D158" s="116"/>
      <c r="E158" s="135"/>
      <c r="F158" s="135"/>
      <c r="G158" s="128"/>
      <c r="H158" s="135"/>
      <c r="I158" s="135"/>
      <c r="J158" s="135"/>
      <c r="K158" s="135"/>
      <c r="L158" s="135"/>
      <c r="M158" s="135"/>
      <c r="N158" s="135"/>
      <c r="O158" s="135"/>
      <c r="P158" s="135"/>
      <c r="Q158" s="135"/>
      <c r="R158" s="135"/>
      <c r="S158" s="135"/>
      <c r="T158" s="135"/>
      <c r="U158" s="135"/>
      <c r="V158" s="135"/>
      <c r="W158" s="135"/>
      <c r="X158" s="135"/>
      <c r="Y158" s="135"/>
      <c r="Z158" s="135"/>
      <c r="AA158" s="135"/>
      <c r="AB158" s="135"/>
      <c r="AC158" s="135"/>
      <c r="AD158" s="135"/>
      <c r="AE158" s="135"/>
      <c r="AF158" s="135"/>
      <c r="AG158" s="135"/>
      <c r="AH158" s="135"/>
      <c r="AI158" s="135"/>
      <c r="AJ158" s="135"/>
      <c r="AK158" s="135"/>
      <c r="AL158" s="135"/>
      <c r="AM158" s="135"/>
      <c r="AN158" s="135"/>
      <c r="AO158" s="135"/>
      <c r="AP158" s="135"/>
      <c r="AQ158" s="117"/>
      <c r="AR158" s="18" t="s">
        <v>80</v>
      </c>
      <c r="AS158" s="19" t="s">
        <v>9</v>
      </c>
      <c r="AT158" s="25"/>
      <c r="AU158" s="275">
        <f t="shared" ref="AU158:AU184" si="36">SUM(D158:AQ158)</f>
        <v>0</v>
      </c>
      <c r="AV158" s="275">
        <f t="shared" ref="AV158:AV184" si="37">COUNTA(D158:AQ158)*C158</f>
        <v>0</v>
      </c>
      <c r="AW158" s="121" t="str">
        <f t="shared" si="35"/>
        <v/>
      </c>
      <c r="AX158" s="122" t="str">
        <f t="shared" si="24"/>
        <v/>
      </c>
    </row>
    <row r="159" spans="1:50" x14ac:dyDescent="0.35">
      <c r="A159" s="294"/>
      <c r="B159" s="286" t="s">
        <v>98</v>
      </c>
      <c r="C159" s="287">
        <v>5</v>
      </c>
      <c r="D159" s="116"/>
      <c r="E159" s="135"/>
      <c r="F159" s="135"/>
      <c r="G159" s="128"/>
      <c r="H159" s="135"/>
      <c r="I159" s="135"/>
      <c r="J159" s="135"/>
      <c r="K159" s="135"/>
      <c r="L159" s="135"/>
      <c r="M159" s="135"/>
      <c r="N159" s="135"/>
      <c r="O159" s="135"/>
      <c r="P159" s="135"/>
      <c r="Q159" s="135"/>
      <c r="R159" s="135"/>
      <c r="S159" s="135"/>
      <c r="T159" s="135"/>
      <c r="U159" s="135"/>
      <c r="V159" s="135"/>
      <c r="W159" s="135"/>
      <c r="X159" s="135"/>
      <c r="Y159" s="135"/>
      <c r="Z159" s="135"/>
      <c r="AA159" s="135"/>
      <c r="AB159" s="135"/>
      <c r="AC159" s="135"/>
      <c r="AD159" s="135"/>
      <c r="AE159" s="135"/>
      <c r="AF159" s="135"/>
      <c r="AG159" s="135"/>
      <c r="AH159" s="135"/>
      <c r="AI159" s="135"/>
      <c r="AJ159" s="135"/>
      <c r="AK159" s="135"/>
      <c r="AL159" s="135"/>
      <c r="AM159" s="135"/>
      <c r="AN159" s="135"/>
      <c r="AO159" s="135"/>
      <c r="AP159" s="135"/>
      <c r="AQ159" s="117"/>
      <c r="AR159" s="18" t="s">
        <v>11</v>
      </c>
      <c r="AS159" s="19" t="s">
        <v>9</v>
      </c>
      <c r="AT159" s="25"/>
      <c r="AU159" s="275">
        <f t="shared" si="36"/>
        <v>0</v>
      </c>
      <c r="AV159" s="275">
        <f t="shared" si="37"/>
        <v>0</v>
      </c>
      <c r="AW159" s="121" t="str">
        <f t="shared" si="35"/>
        <v/>
      </c>
      <c r="AX159" s="122" t="str">
        <f t="shared" si="24"/>
        <v/>
      </c>
    </row>
    <row r="160" spans="1:50" x14ac:dyDescent="0.35">
      <c r="A160" s="294"/>
      <c r="B160" s="286" t="s">
        <v>134</v>
      </c>
      <c r="C160" s="287">
        <v>1</v>
      </c>
      <c r="D160" s="116"/>
      <c r="E160" s="135"/>
      <c r="F160" s="128"/>
      <c r="G160" s="128"/>
      <c r="H160" s="135"/>
      <c r="I160" s="135"/>
      <c r="J160" s="135"/>
      <c r="K160" s="135"/>
      <c r="L160" s="135"/>
      <c r="M160" s="135"/>
      <c r="N160" s="135"/>
      <c r="O160" s="135"/>
      <c r="P160" s="135"/>
      <c r="Q160" s="135"/>
      <c r="R160" s="135"/>
      <c r="S160" s="135"/>
      <c r="T160" s="135"/>
      <c r="U160" s="135"/>
      <c r="V160" s="135"/>
      <c r="W160" s="135"/>
      <c r="X160" s="135"/>
      <c r="Y160" s="135"/>
      <c r="Z160" s="135"/>
      <c r="AA160" s="135"/>
      <c r="AB160" s="135"/>
      <c r="AC160" s="135"/>
      <c r="AD160" s="135"/>
      <c r="AE160" s="135"/>
      <c r="AF160" s="135"/>
      <c r="AG160" s="135"/>
      <c r="AH160" s="135"/>
      <c r="AI160" s="135"/>
      <c r="AJ160" s="135"/>
      <c r="AK160" s="135"/>
      <c r="AL160" s="135"/>
      <c r="AM160" s="135"/>
      <c r="AN160" s="135"/>
      <c r="AO160" s="135"/>
      <c r="AP160" s="135"/>
      <c r="AQ160" s="117"/>
      <c r="AR160" s="18" t="s">
        <v>10</v>
      </c>
      <c r="AS160" s="19" t="s">
        <v>8</v>
      </c>
      <c r="AT160" s="25"/>
      <c r="AU160" s="275">
        <f t="shared" si="36"/>
        <v>0</v>
      </c>
      <c r="AV160" s="275">
        <f t="shared" si="37"/>
        <v>0</v>
      </c>
      <c r="AW160" s="121" t="str">
        <f t="shared" si="35"/>
        <v/>
      </c>
      <c r="AX160" s="122" t="str">
        <f t="shared" ref="AX160:AX184" si="38">IF(COUNTBLANK(D160:AQ160)=40,"",AU160/(COUNTA(D160:AQ160)*C160))</f>
        <v/>
      </c>
    </row>
    <row r="161" spans="1:50" x14ac:dyDescent="0.35">
      <c r="A161" s="294"/>
      <c r="B161" s="286" t="s">
        <v>135</v>
      </c>
      <c r="C161" s="287">
        <v>1</v>
      </c>
      <c r="D161" s="116"/>
      <c r="E161" s="135"/>
      <c r="F161" s="128"/>
      <c r="G161" s="128"/>
      <c r="H161" s="135"/>
      <c r="I161" s="135"/>
      <c r="J161" s="135"/>
      <c r="K161" s="135"/>
      <c r="L161" s="135"/>
      <c r="M161" s="135"/>
      <c r="N161" s="135"/>
      <c r="O161" s="135"/>
      <c r="P161" s="135"/>
      <c r="Q161" s="135"/>
      <c r="R161" s="135"/>
      <c r="S161" s="135"/>
      <c r="T161" s="135"/>
      <c r="U161" s="135"/>
      <c r="V161" s="135"/>
      <c r="W161" s="135"/>
      <c r="X161" s="135"/>
      <c r="Y161" s="135"/>
      <c r="Z161" s="135"/>
      <c r="AA161" s="135"/>
      <c r="AB161" s="135"/>
      <c r="AC161" s="135"/>
      <c r="AD161" s="135"/>
      <c r="AE161" s="135"/>
      <c r="AF161" s="135"/>
      <c r="AG161" s="135"/>
      <c r="AH161" s="135"/>
      <c r="AI161" s="135"/>
      <c r="AJ161" s="135"/>
      <c r="AK161" s="135"/>
      <c r="AL161" s="135"/>
      <c r="AM161" s="135"/>
      <c r="AN161" s="135"/>
      <c r="AO161" s="135"/>
      <c r="AP161" s="135"/>
      <c r="AQ161" s="117"/>
      <c r="AR161" s="18" t="s">
        <v>10</v>
      </c>
      <c r="AS161" s="19" t="s">
        <v>8</v>
      </c>
      <c r="AT161" s="25"/>
      <c r="AU161" s="275">
        <f t="shared" si="36"/>
        <v>0</v>
      </c>
      <c r="AV161" s="275">
        <f t="shared" si="37"/>
        <v>0</v>
      </c>
      <c r="AW161" s="121" t="str">
        <f t="shared" si="35"/>
        <v/>
      </c>
      <c r="AX161" s="122" t="str">
        <f t="shared" si="38"/>
        <v/>
      </c>
    </row>
    <row r="162" spans="1:50" x14ac:dyDescent="0.35">
      <c r="A162" s="294"/>
      <c r="B162" s="286" t="s">
        <v>118</v>
      </c>
      <c r="C162" s="287">
        <v>2</v>
      </c>
      <c r="D162" s="116"/>
      <c r="E162" s="135"/>
      <c r="F162" s="135"/>
      <c r="G162" s="128"/>
      <c r="H162" s="135"/>
      <c r="I162" s="135"/>
      <c r="J162" s="135"/>
      <c r="K162" s="135"/>
      <c r="L162" s="135"/>
      <c r="M162" s="135"/>
      <c r="N162" s="135"/>
      <c r="O162" s="135"/>
      <c r="P162" s="135"/>
      <c r="Q162" s="135"/>
      <c r="R162" s="135"/>
      <c r="S162" s="135"/>
      <c r="T162" s="135"/>
      <c r="U162" s="135"/>
      <c r="V162" s="135"/>
      <c r="W162" s="135"/>
      <c r="X162" s="135"/>
      <c r="Y162" s="135"/>
      <c r="Z162" s="135"/>
      <c r="AA162" s="135"/>
      <c r="AB162" s="135"/>
      <c r="AC162" s="135"/>
      <c r="AD162" s="135"/>
      <c r="AE162" s="135"/>
      <c r="AF162" s="135"/>
      <c r="AG162" s="135"/>
      <c r="AH162" s="135"/>
      <c r="AI162" s="135"/>
      <c r="AJ162" s="135"/>
      <c r="AK162" s="135"/>
      <c r="AL162" s="135"/>
      <c r="AM162" s="135"/>
      <c r="AN162" s="135"/>
      <c r="AO162" s="135"/>
      <c r="AP162" s="135"/>
      <c r="AQ162" s="117"/>
      <c r="AR162" s="18" t="s">
        <v>10</v>
      </c>
      <c r="AS162" s="19" t="s">
        <v>9</v>
      </c>
      <c r="AT162" s="25"/>
      <c r="AU162" s="275">
        <f t="shared" si="36"/>
        <v>0</v>
      </c>
      <c r="AV162" s="275">
        <f t="shared" si="37"/>
        <v>0</v>
      </c>
      <c r="AW162" s="121" t="str">
        <f t="shared" si="35"/>
        <v/>
      </c>
      <c r="AX162" s="122" t="str">
        <f t="shared" si="38"/>
        <v/>
      </c>
    </row>
    <row r="163" spans="1:50" x14ac:dyDescent="0.35">
      <c r="A163" s="294"/>
      <c r="B163" s="286" t="s">
        <v>155</v>
      </c>
      <c r="C163" s="287">
        <v>2</v>
      </c>
      <c r="D163" s="116"/>
      <c r="E163" s="135"/>
      <c r="F163" s="135"/>
      <c r="G163" s="128"/>
      <c r="H163" s="135"/>
      <c r="I163" s="135"/>
      <c r="J163" s="135"/>
      <c r="K163" s="135"/>
      <c r="L163" s="135"/>
      <c r="M163" s="135"/>
      <c r="N163" s="135"/>
      <c r="O163" s="135"/>
      <c r="P163" s="135"/>
      <c r="Q163" s="135"/>
      <c r="R163" s="135"/>
      <c r="S163" s="135"/>
      <c r="T163" s="135"/>
      <c r="U163" s="135"/>
      <c r="V163" s="135"/>
      <c r="W163" s="135"/>
      <c r="X163" s="135"/>
      <c r="Y163" s="135"/>
      <c r="Z163" s="135"/>
      <c r="AA163" s="135"/>
      <c r="AB163" s="135"/>
      <c r="AC163" s="135"/>
      <c r="AD163" s="135"/>
      <c r="AE163" s="135"/>
      <c r="AF163" s="135"/>
      <c r="AG163" s="135"/>
      <c r="AH163" s="135"/>
      <c r="AI163" s="135"/>
      <c r="AJ163" s="135"/>
      <c r="AK163" s="135"/>
      <c r="AL163" s="135"/>
      <c r="AM163" s="135"/>
      <c r="AN163" s="135"/>
      <c r="AO163" s="135"/>
      <c r="AP163" s="135"/>
      <c r="AQ163" s="117"/>
      <c r="AR163" s="18" t="s">
        <v>80</v>
      </c>
      <c r="AS163" s="19" t="s">
        <v>6</v>
      </c>
      <c r="AT163" s="28"/>
      <c r="AU163" s="275">
        <f t="shared" si="36"/>
        <v>0</v>
      </c>
      <c r="AV163" s="275">
        <f t="shared" si="37"/>
        <v>0</v>
      </c>
      <c r="AW163" s="121" t="str">
        <f t="shared" si="35"/>
        <v/>
      </c>
      <c r="AX163" s="122" t="str">
        <f t="shared" si="38"/>
        <v/>
      </c>
    </row>
    <row r="164" spans="1:50" x14ac:dyDescent="0.35">
      <c r="A164" s="294"/>
      <c r="B164" s="286" t="s">
        <v>193</v>
      </c>
      <c r="C164" s="287">
        <v>3</v>
      </c>
      <c r="D164" s="116"/>
      <c r="E164" s="135"/>
      <c r="F164" s="128"/>
      <c r="G164" s="128"/>
      <c r="H164" s="135"/>
      <c r="I164" s="135"/>
      <c r="J164" s="135"/>
      <c r="K164" s="135"/>
      <c r="L164" s="135"/>
      <c r="M164" s="135"/>
      <c r="N164" s="135"/>
      <c r="O164" s="135"/>
      <c r="P164" s="135"/>
      <c r="Q164" s="135"/>
      <c r="R164" s="135"/>
      <c r="S164" s="135"/>
      <c r="T164" s="135"/>
      <c r="U164" s="135"/>
      <c r="V164" s="135"/>
      <c r="W164" s="135"/>
      <c r="X164" s="135"/>
      <c r="Y164" s="135"/>
      <c r="Z164" s="135"/>
      <c r="AA164" s="135"/>
      <c r="AB164" s="135"/>
      <c r="AC164" s="135"/>
      <c r="AD164" s="135"/>
      <c r="AE164" s="135"/>
      <c r="AF164" s="135"/>
      <c r="AG164" s="135"/>
      <c r="AH164" s="135"/>
      <c r="AI164" s="135"/>
      <c r="AJ164" s="135"/>
      <c r="AK164" s="135"/>
      <c r="AL164" s="135"/>
      <c r="AM164" s="135"/>
      <c r="AN164" s="135"/>
      <c r="AO164" s="135"/>
      <c r="AP164" s="135"/>
      <c r="AQ164" s="117"/>
      <c r="AR164" s="18" t="s">
        <v>80</v>
      </c>
      <c r="AS164" s="19" t="s">
        <v>8</v>
      </c>
      <c r="AT164" s="28"/>
      <c r="AU164" s="275">
        <f t="shared" si="36"/>
        <v>0</v>
      </c>
      <c r="AV164" s="275">
        <f t="shared" si="37"/>
        <v>0</v>
      </c>
      <c r="AW164" s="121" t="str">
        <f t="shared" si="35"/>
        <v/>
      </c>
      <c r="AX164" s="122" t="str">
        <f t="shared" si="38"/>
        <v/>
      </c>
    </row>
    <row r="165" spans="1:50" x14ac:dyDescent="0.35">
      <c r="A165" s="294"/>
      <c r="B165" s="286" t="s">
        <v>194</v>
      </c>
      <c r="C165" s="287">
        <v>3</v>
      </c>
      <c r="D165" s="116"/>
      <c r="E165" s="135"/>
      <c r="F165" s="128"/>
      <c r="G165" s="128"/>
      <c r="H165" s="135"/>
      <c r="I165" s="135"/>
      <c r="J165" s="135"/>
      <c r="K165" s="135"/>
      <c r="L165" s="135"/>
      <c r="M165" s="135"/>
      <c r="N165" s="135"/>
      <c r="O165" s="135"/>
      <c r="P165" s="135"/>
      <c r="Q165" s="135"/>
      <c r="R165" s="135"/>
      <c r="S165" s="135"/>
      <c r="T165" s="135"/>
      <c r="U165" s="135"/>
      <c r="V165" s="135"/>
      <c r="W165" s="135"/>
      <c r="X165" s="135"/>
      <c r="Y165" s="135"/>
      <c r="Z165" s="135"/>
      <c r="AA165" s="135"/>
      <c r="AB165" s="135"/>
      <c r="AC165" s="135"/>
      <c r="AD165" s="135"/>
      <c r="AE165" s="135"/>
      <c r="AF165" s="135"/>
      <c r="AG165" s="135"/>
      <c r="AH165" s="135"/>
      <c r="AI165" s="135"/>
      <c r="AJ165" s="135"/>
      <c r="AK165" s="135"/>
      <c r="AL165" s="135"/>
      <c r="AM165" s="135"/>
      <c r="AN165" s="135"/>
      <c r="AO165" s="135"/>
      <c r="AP165" s="135"/>
      <c r="AQ165" s="117"/>
      <c r="AR165" s="18" t="s">
        <v>80</v>
      </c>
      <c r="AS165" s="19" t="s">
        <v>8</v>
      </c>
      <c r="AT165" s="28"/>
      <c r="AU165" s="275">
        <f t="shared" si="36"/>
        <v>0</v>
      </c>
      <c r="AV165" s="275">
        <f t="shared" si="37"/>
        <v>0</v>
      </c>
      <c r="AW165" s="121" t="str">
        <f t="shared" si="35"/>
        <v/>
      </c>
      <c r="AX165" s="122" t="str">
        <f t="shared" si="38"/>
        <v/>
      </c>
    </row>
    <row r="166" spans="1:50" x14ac:dyDescent="0.35">
      <c r="A166" s="294"/>
      <c r="B166" s="286" t="s">
        <v>136</v>
      </c>
      <c r="C166" s="287">
        <v>2</v>
      </c>
      <c r="D166" s="116"/>
      <c r="E166" s="135"/>
      <c r="F166" s="135"/>
      <c r="G166" s="128"/>
      <c r="H166" s="135"/>
      <c r="I166" s="135"/>
      <c r="J166" s="135"/>
      <c r="K166" s="135"/>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17"/>
      <c r="AR166" s="18" t="s">
        <v>5</v>
      </c>
      <c r="AS166" s="19" t="s">
        <v>6</v>
      </c>
      <c r="AT166" s="28" t="s">
        <v>12</v>
      </c>
      <c r="AU166" s="275">
        <f t="shared" si="36"/>
        <v>0</v>
      </c>
      <c r="AV166" s="275">
        <f t="shared" si="37"/>
        <v>0</v>
      </c>
      <c r="AW166" s="121" t="str">
        <f t="shared" si="35"/>
        <v/>
      </c>
      <c r="AX166" s="122" t="str">
        <f t="shared" si="38"/>
        <v/>
      </c>
    </row>
    <row r="167" spans="1:50" x14ac:dyDescent="0.35">
      <c r="A167" s="294"/>
      <c r="B167" s="286" t="s">
        <v>122</v>
      </c>
      <c r="C167" s="287">
        <v>1</v>
      </c>
      <c r="D167" s="116"/>
      <c r="E167" s="135"/>
      <c r="F167" s="128"/>
      <c r="G167" s="128"/>
      <c r="H167" s="135"/>
      <c r="I167" s="135"/>
      <c r="J167" s="135"/>
      <c r="K167" s="135"/>
      <c r="L167" s="135"/>
      <c r="M167" s="135"/>
      <c r="N167" s="135"/>
      <c r="O167" s="135"/>
      <c r="P167" s="135"/>
      <c r="Q167" s="135"/>
      <c r="R167" s="135"/>
      <c r="S167" s="135"/>
      <c r="T167" s="135"/>
      <c r="U167" s="135"/>
      <c r="V167" s="135"/>
      <c r="W167" s="135"/>
      <c r="X167" s="135"/>
      <c r="Y167" s="135"/>
      <c r="Z167" s="135"/>
      <c r="AA167" s="135"/>
      <c r="AB167" s="135"/>
      <c r="AC167" s="135"/>
      <c r="AD167" s="135"/>
      <c r="AE167" s="135"/>
      <c r="AF167" s="135"/>
      <c r="AG167" s="135"/>
      <c r="AH167" s="135"/>
      <c r="AI167" s="135"/>
      <c r="AJ167" s="135"/>
      <c r="AK167" s="135"/>
      <c r="AL167" s="135"/>
      <c r="AM167" s="135"/>
      <c r="AN167" s="135"/>
      <c r="AO167" s="135"/>
      <c r="AP167" s="135"/>
      <c r="AQ167" s="117"/>
      <c r="AR167" s="18" t="s">
        <v>5</v>
      </c>
      <c r="AS167" s="19" t="s">
        <v>6</v>
      </c>
      <c r="AT167" s="28" t="s">
        <v>12</v>
      </c>
      <c r="AU167" s="275">
        <f t="shared" si="36"/>
        <v>0</v>
      </c>
      <c r="AV167" s="275">
        <f t="shared" si="37"/>
        <v>0</v>
      </c>
      <c r="AW167" s="121" t="str">
        <f t="shared" si="35"/>
        <v/>
      </c>
      <c r="AX167" s="122" t="str">
        <f t="shared" si="38"/>
        <v/>
      </c>
    </row>
    <row r="168" spans="1:50" x14ac:dyDescent="0.35">
      <c r="A168" s="294"/>
      <c r="B168" s="286" t="s">
        <v>195</v>
      </c>
      <c r="C168" s="287">
        <v>1</v>
      </c>
      <c r="D168" s="116"/>
      <c r="E168" s="135"/>
      <c r="F168" s="128"/>
      <c r="G168" s="128"/>
      <c r="H168" s="135"/>
      <c r="I168" s="135"/>
      <c r="J168" s="135"/>
      <c r="K168" s="135"/>
      <c r="L168" s="135"/>
      <c r="M168" s="135"/>
      <c r="N168" s="135"/>
      <c r="O168" s="135"/>
      <c r="P168" s="135"/>
      <c r="Q168" s="135"/>
      <c r="R168" s="135"/>
      <c r="S168" s="135"/>
      <c r="T168" s="135"/>
      <c r="U168" s="135"/>
      <c r="V168" s="135"/>
      <c r="W168" s="135"/>
      <c r="X168" s="135"/>
      <c r="Y168" s="135"/>
      <c r="Z168" s="135"/>
      <c r="AA168" s="135"/>
      <c r="AB168" s="135"/>
      <c r="AC168" s="135"/>
      <c r="AD168" s="135"/>
      <c r="AE168" s="135"/>
      <c r="AF168" s="135"/>
      <c r="AG168" s="135"/>
      <c r="AH168" s="135"/>
      <c r="AI168" s="135"/>
      <c r="AJ168" s="135"/>
      <c r="AK168" s="135"/>
      <c r="AL168" s="135"/>
      <c r="AM168" s="135"/>
      <c r="AN168" s="135"/>
      <c r="AO168" s="135"/>
      <c r="AP168" s="135"/>
      <c r="AQ168" s="117"/>
      <c r="AR168" s="18" t="s">
        <v>5</v>
      </c>
      <c r="AS168" s="19" t="s">
        <v>6</v>
      </c>
      <c r="AT168" s="28" t="s">
        <v>12</v>
      </c>
      <c r="AU168" s="275">
        <f t="shared" si="36"/>
        <v>0</v>
      </c>
      <c r="AV168" s="275">
        <f t="shared" si="37"/>
        <v>0</v>
      </c>
      <c r="AW168" s="121" t="str">
        <f t="shared" si="35"/>
        <v/>
      </c>
      <c r="AX168" s="122" t="str">
        <f t="shared" si="38"/>
        <v/>
      </c>
    </row>
    <row r="169" spans="1:50" x14ac:dyDescent="0.35">
      <c r="A169" s="294"/>
      <c r="B169" s="286" t="s">
        <v>196</v>
      </c>
      <c r="C169" s="287">
        <v>1</v>
      </c>
      <c r="D169" s="116"/>
      <c r="E169" s="135"/>
      <c r="F169" s="128"/>
      <c r="G169" s="128"/>
      <c r="H169" s="135"/>
      <c r="I169" s="135"/>
      <c r="J169" s="135"/>
      <c r="K169" s="135"/>
      <c r="L169" s="135"/>
      <c r="M169" s="135"/>
      <c r="N169" s="135"/>
      <c r="O169" s="135"/>
      <c r="P169" s="135"/>
      <c r="Q169" s="135"/>
      <c r="R169" s="135"/>
      <c r="S169" s="135"/>
      <c r="T169" s="135"/>
      <c r="U169" s="135"/>
      <c r="V169" s="135"/>
      <c r="W169" s="135"/>
      <c r="X169" s="135"/>
      <c r="Y169" s="135"/>
      <c r="Z169" s="135"/>
      <c r="AA169" s="135"/>
      <c r="AB169" s="135"/>
      <c r="AC169" s="135"/>
      <c r="AD169" s="135"/>
      <c r="AE169" s="135"/>
      <c r="AF169" s="135"/>
      <c r="AG169" s="135"/>
      <c r="AH169" s="135"/>
      <c r="AI169" s="135"/>
      <c r="AJ169" s="135"/>
      <c r="AK169" s="135"/>
      <c r="AL169" s="135"/>
      <c r="AM169" s="135"/>
      <c r="AN169" s="135"/>
      <c r="AO169" s="135"/>
      <c r="AP169" s="135"/>
      <c r="AQ169" s="117"/>
      <c r="AR169" s="18" t="s">
        <v>5</v>
      </c>
      <c r="AS169" s="19" t="s">
        <v>6</v>
      </c>
      <c r="AT169" s="28" t="s">
        <v>12</v>
      </c>
      <c r="AU169" s="275">
        <f t="shared" si="36"/>
        <v>0</v>
      </c>
      <c r="AV169" s="275">
        <f t="shared" si="37"/>
        <v>0</v>
      </c>
      <c r="AW169" s="121" t="str">
        <f t="shared" si="35"/>
        <v/>
      </c>
      <c r="AX169" s="122" t="str">
        <f t="shared" si="38"/>
        <v/>
      </c>
    </row>
    <row r="170" spans="1:50" x14ac:dyDescent="0.35">
      <c r="A170" s="294"/>
      <c r="B170" s="286" t="s">
        <v>197</v>
      </c>
      <c r="C170" s="287">
        <v>1</v>
      </c>
      <c r="D170" s="116"/>
      <c r="E170" s="135"/>
      <c r="F170" s="128"/>
      <c r="G170" s="128"/>
      <c r="H170" s="135"/>
      <c r="I170" s="135"/>
      <c r="J170" s="135"/>
      <c r="K170" s="135"/>
      <c r="L170" s="135"/>
      <c r="M170" s="135"/>
      <c r="N170" s="135"/>
      <c r="O170" s="135"/>
      <c r="P170" s="135"/>
      <c r="Q170" s="135"/>
      <c r="R170" s="135"/>
      <c r="S170" s="135"/>
      <c r="T170" s="135"/>
      <c r="U170" s="135"/>
      <c r="V170" s="135"/>
      <c r="W170" s="135"/>
      <c r="X170" s="135"/>
      <c r="Y170" s="135"/>
      <c r="Z170" s="135"/>
      <c r="AA170" s="135"/>
      <c r="AB170" s="135"/>
      <c r="AC170" s="135"/>
      <c r="AD170" s="135"/>
      <c r="AE170" s="135"/>
      <c r="AF170" s="135"/>
      <c r="AG170" s="135"/>
      <c r="AH170" s="135"/>
      <c r="AI170" s="135"/>
      <c r="AJ170" s="135"/>
      <c r="AK170" s="135"/>
      <c r="AL170" s="135"/>
      <c r="AM170" s="135"/>
      <c r="AN170" s="135"/>
      <c r="AO170" s="135"/>
      <c r="AP170" s="135"/>
      <c r="AQ170" s="117"/>
      <c r="AR170" s="18" t="s">
        <v>5</v>
      </c>
      <c r="AS170" s="19" t="s">
        <v>9</v>
      </c>
      <c r="AT170" s="28" t="s">
        <v>12</v>
      </c>
      <c r="AU170" s="275">
        <f t="shared" si="36"/>
        <v>0</v>
      </c>
      <c r="AV170" s="275">
        <f t="shared" si="37"/>
        <v>0</v>
      </c>
      <c r="AW170" s="121" t="str">
        <f t="shared" si="35"/>
        <v/>
      </c>
      <c r="AX170" s="122" t="str">
        <f t="shared" si="38"/>
        <v/>
      </c>
    </row>
    <row r="171" spans="1:50" x14ac:dyDescent="0.35">
      <c r="A171" s="294"/>
      <c r="B171" s="286" t="s">
        <v>102</v>
      </c>
      <c r="C171" s="287">
        <v>4</v>
      </c>
      <c r="D171" s="116"/>
      <c r="E171" s="135"/>
      <c r="F171" s="135"/>
      <c r="G171" s="128"/>
      <c r="H171" s="135"/>
      <c r="I171" s="135"/>
      <c r="J171" s="135"/>
      <c r="K171" s="135"/>
      <c r="L171" s="135"/>
      <c r="M171" s="135"/>
      <c r="N171" s="135"/>
      <c r="O171" s="135"/>
      <c r="P171" s="135"/>
      <c r="Q171" s="135"/>
      <c r="R171" s="135"/>
      <c r="S171" s="135"/>
      <c r="T171" s="135"/>
      <c r="U171" s="135"/>
      <c r="V171" s="135"/>
      <c r="W171" s="135"/>
      <c r="X171" s="135"/>
      <c r="Y171" s="135"/>
      <c r="Z171" s="135"/>
      <c r="AA171" s="135"/>
      <c r="AB171" s="135"/>
      <c r="AC171" s="135"/>
      <c r="AD171" s="135"/>
      <c r="AE171" s="135"/>
      <c r="AF171" s="135"/>
      <c r="AG171" s="135"/>
      <c r="AH171" s="135"/>
      <c r="AI171" s="135"/>
      <c r="AJ171" s="135"/>
      <c r="AK171" s="135"/>
      <c r="AL171" s="135"/>
      <c r="AM171" s="135"/>
      <c r="AN171" s="135"/>
      <c r="AO171" s="135"/>
      <c r="AP171" s="135"/>
      <c r="AQ171" s="117"/>
      <c r="AR171" s="18" t="s">
        <v>11</v>
      </c>
      <c r="AS171" s="19" t="s">
        <v>9</v>
      </c>
      <c r="AT171" s="28"/>
      <c r="AU171" s="275">
        <f t="shared" si="36"/>
        <v>0</v>
      </c>
      <c r="AV171" s="275">
        <f t="shared" si="37"/>
        <v>0</v>
      </c>
      <c r="AW171" s="121" t="str">
        <f t="shared" si="35"/>
        <v/>
      </c>
      <c r="AX171" s="122" t="str">
        <f t="shared" si="38"/>
        <v/>
      </c>
    </row>
    <row r="172" spans="1:50" x14ac:dyDescent="0.35">
      <c r="A172" s="294"/>
      <c r="B172" s="286" t="s">
        <v>103</v>
      </c>
      <c r="C172" s="287">
        <v>4</v>
      </c>
      <c r="D172" s="116"/>
      <c r="E172" s="135"/>
      <c r="F172" s="135"/>
      <c r="G172" s="128"/>
      <c r="H172" s="135"/>
      <c r="I172" s="135"/>
      <c r="J172" s="135"/>
      <c r="K172" s="135"/>
      <c r="L172" s="135"/>
      <c r="M172" s="135"/>
      <c r="N172" s="135"/>
      <c r="O172" s="135"/>
      <c r="P172" s="135"/>
      <c r="Q172" s="135"/>
      <c r="R172" s="135"/>
      <c r="S172" s="135"/>
      <c r="T172" s="135"/>
      <c r="U172" s="135"/>
      <c r="V172" s="135"/>
      <c r="W172" s="135"/>
      <c r="X172" s="135"/>
      <c r="Y172" s="135"/>
      <c r="Z172" s="135"/>
      <c r="AA172" s="135"/>
      <c r="AB172" s="135"/>
      <c r="AC172" s="135"/>
      <c r="AD172" s="135"/>
      <c r="AE172" s="135"/>
      <c r="AF172" s="135"/>
      <c r="AG172" s="135"/>
      <c r="AH172" s="135"/>
      <c r="AI172" s="135"/>
      <c r="AJ172" s="135"/>
      <c r="AK172" s="135"/>
      <c r="AL172" s="135"/>
      <c r="AM172" s="135"/>
      <c r="AN172" s="135"/>
      <c r="AO172" s="135"/>
      <c r="AP172" s="135"/>
      <c r="AQ172" s="117"/>
      <c r="AR172" s="18" t="s">
        <v>11</v>
      </c>
      <c r="AS172" s="19" t="s">
        <v>6</v>
      </c>
      <c r="AT172" s="28" t="s">
        <v>12</v>
      </c>
      <c r="AU172" s="275">
        <f t="shared" si="36"/>
        <v>0</v>
      </c>
      <c r="AV172" s="275">
        <f t="shared" si="37"/>
        <v>0</v>
      </c>
      <c r="AW172" s="121" t="str">
        <f t="shared" si="35"/>
        <v/>
      </c>
      <c r="AX172" s="122" t="str">
        <f t="shared" si="38"/>
        <v/>
      </c>
    </row>
    <row r="173" spans="1:50" x14ac:dyDescent="0.35">
      <c r="A173" s="294"/>
      <c r="B173" s="286" t="s">
        <v>198</v>
      </c>
      <c r="C173" s="287">
        <v>5</v>
      </c>
      <c r="D173" s="116"/>
      <c r="E173" s="135"/>
      <c r="F173" s="135"/>
      <c r="G173" s="128"/>
      <c r="H173" s="135"/>
      <c r="I173" s="135"/>
      <c r="J173" s="135"/>
      <c r="K173" s="135"/>
      <c r="L173" s="135"/>
      <c r="M173" s="135"/>
      <c r="N173" s="135"/>
      <c r="O173" s="135"/>
      <c r="P173" s="135"/>
      <c r="Q173" s="135"/>
      <c r="R173" s="135"/>
      <c r="S173" s="135"/>
      <c r="T173" s="135"/>
      <c r="U173" s="135"/>
      <c r="V173" s="135"/>
      <c r="W173" s="135"/>
      <c r="X173" s="135"/>
      <c r="Y173" s="135"/>
      <c r="Z173" s="135"/>
      <c r="AA173" s="135"/>
      <c r="AB173" s="135"/>
      <c r="AC173" s="135"/>
      <c r="AD173" s="135"/>
      <c r="AE173" s="135"/>
      <c r="AF173" s="135"/>
      <c r="AG173" s="135"/>
      <c r="AH173" s="135"/>
      <c r="AI173" s="135"/>
      <c r="AJ173" s="135"/>
      <c r="AK173" s="135"/>
      <c r="AL173" s="135"/>
      <c r="AM173" s="135"/>
      <c r="AN173" s="135"/>
      <c r="AO173" s="135"/>
      <c r="AP173" s="135"/>
      <c r="AQ173" s="117"/>
      <c r="AR173" s="18" t="s">
        <v>7</v>
      </c>
      <c r="AS173" s="19" t="s">
        <v>9</v>
      </c>
      <c r="AT173" s="28"/>
      <c r="AU173" s="275">
        <f t="shared" si="36"/>
        <v>0</v>
      </c>
      <c r="AV173" s="275">
        <f t="shared" si="37"/>
        <v>0</v>
      </c>
      <c r="AW173" s="121" t="str">
        <f t="shared" si="35"/>
        <v/>
      </c>
      <c r="AX173" s="122" t="str">
        <f t="shared" si="38"/>
        <v/>
      </c>
    </row>
    <row r="174" spans="1:50" x14ac:dyDescent="0.35">
      <c r="A174" s="294"/>
      <c r="B174" s="286" t="s">
        <v>159</v>
      </c>
      <c r="C174" s="287">
        <v>3</v>
      </c>
      <c r="D174" s="116"/>
      <c r="E174" s="135"/>
      <c r="F174" s="128"/>
      <c r="G174" s="128"/>
      <c r="H174" s="135"/>
      <c r="I174" s="135"/>
      <c r="J174" s="135"/>
      <c r="K174" s="135"/>
      <c r="L174" s="135"/>
      <c r="M174" s="135"/>
      <c r="N174" s="135"/>
      <c r="O174" s="135"/>
      <c r="P174" s="135"/>
      <c r="Q174" s="135"/>
      <c r="R174" s="135"/>
      <c r="S174" s="135"/>
      <c r="T174" s="135"/>
      <c r="U174" s="135"/>
      <c r="V174" s="135"/>
      <c r="W174" s="135"/>
      <c r="X174" s="135"/>
      <c r="Y174" s="135"/>
      <c r="Z174" s="135"/>
      <c r="AA174" s="135"/>
      <c r="AB174" s="135"/>
      <c r="AC174" s="135"/>
      <c r="AD174" s="135"/>
      <c r="AE174" s="135"/>
      <c r="AF174" s="135"/>
      <c r="AG174" s="135"/>
      <c r="AH174" s="135"/>
      <c r="AI174" s="135"/>
      <c r="AJ174" s="135"/>
      <c r="AK174" s="135"/>
      <c r="AL174" s="135"/>
      <c r="AM174" s="135"/>
      <c r="AN174" s="135"/>
      <c r="AO174" s="135"/>
      <c r="AP174" s="135"/>
      <c r="AQ174" s="117"/>
      <c r="AR174" s="18" t="s">
        <v>7</v>
      </c>
      <c r="AS174" s="19" t="s">
        <v>8</v>
      </c>
      <c r="AT174" s="28"/>
      <c r="AU174" s="275">
        <f t="shared" si="36"/>
        <v>0</v>
      </c>
      <c r="AV174" s="275">
        <f t="shared" si="37"/>
        <v>0</v>
      </c>
      <c r="AW174" s="121" t="str">
        <f t="shared" si="35"/>
        <v/>
      </c>
      <c r="AX174" s="122" t="str">
        <f t="shared" si="38"/>
        <v/>
      </c>
    </row>
    <row r="175" spans="1:50" x14ac:dyDescent="0.35">
      <c r="A175" s="294"/>
      <c r="B175" s="286" t="s">
        <v>107</v>
      </c>
      <c r="C175" s="287">
        <v>2</v>
      </c>
      <c r="D175" s="116"/>
      <c r="E175" s="135"/>
      <c r="F175" s="135"/>
      <c r="G175" s="128"/>
      <c r="H175" s="135"/>
      <c r="I175" s="135"/>
      <c r="J175" s="135"/>
      <c r="K175" s="135"/>
      <c r="L175" s="135"/>
      <c r="M175" s="135"/>
      <c r="N175" s="135"/>
      <c r="O175" s="135"/>
      <c r="P175" s="135"/>
      <c r="Q175" s="135"/>
      <c r="R175" s="135"/>
      <c r="S175" s="135"/>
      <c r="T175" s="135"/>
      <c r="U175" s="135"/>
      <c r="V175" s="135"/>
      <c r="W175" s="135"/>
      <c r="X175" s="135"/>
      <c r="Y175" s="135"/>
      <c r="Z175" s="135"/>
      <c r="AA175" s="135"/>
      <c r="AB175" s="135"/>
      <c r="AC175" s="135"/>
      <c r="AD175" s="135"/>
      <c r="AE175" s="135"/>
      <c r="AF175" s="135"/>
      <c r="AG175" s="135"/>
      <c r="AH175" s="135"/>
      <c r="AI175" s="135"/>
      <c r="AJ175" s="135"/>
      <c r="AK175" s="135"/>
      <c r="AL175" s="135"/>
      <c r="AM175" s="135"/>
      <c r="AN175" s="135"/>
      <c r="AO175" s="135"/>
      <c r="AP175" s="135"/>
      <c r="AQ175" s="117"/>
      <c r="AR175" s="18" t="s">
        <v>7</v>
      </c>
      <c r="AS175" s="19" t="s">
        <v>8</v>
      </c>
      <c r="AT175" s="28" t="s">
        <v>12</v>
      </c>
      <c r="AU175" s="275">
        <f t="shared" si="36"/>
        <v>0</v>
      </c>
      <c r="AV175" s="275">
        <f t="shared" si="37"/>
        <v>0</v>
      </c>
      <c r="AW175" s="121" t="str">
        <f t="shared" si="35"/>
        <v/>
      </c>
      <c r="AX175" s="122" t="str">
        <f t="shared" si="38"/>
        <v/>
      </c>
    </row>
    <row r="176" spans="1:50" x14ac:dyDescent="0.35">
      <c r="A176" s="294"/>
      <c r="B176" s="286" t="s">
        <v>108</v>
      </c>
      <c r="C176" s="287">
        <v>1</v>
      </c>
      <c r="D176" s="116"/>
      <c r="E176" s="135"/>
      <c r="F176" s="128"/>
      <c r="G176" s="128"/>
      <c r="H176" s="135"/>
      <c r="I176" s="135"/>
      <c r="J176" s="135"/>
      <c r="K176" s="135"/>
      <c r="L176" s="135"/>
      <c r="M176" s="135"/>
      <c r="N176" s="135"/>
      <c r="O176" s="135"/>
      <c r="P176" s="135"/>
      <c r="Q176" s="135"/>
      <c r="R176" s="135"/>
      <c r="S176" s="135"/>
      <c r="T176" s="135"/>
      <c r="U176" s="135"/>
      <c r="V176" s="135"/>
      <c r="W176" s="135"/>
      <c r="X176" s="135"/>
      <c r="Y176" s="135"/>
      <c r="Z176" s="135"/>
      <c r="AA176" s="135"/>
      <c r="AB176" s="135"/>
      <c r="AC176" s="135"/>
      <c r="AD176" s="135"/>
      <c r="AE176" s="135"/>
      <c r="AF176" s="135"/>
      <c r="AG176" s="135"/>
      <c r="AH176" s="135"/>
      <c r="AI176" s="135"/>
      <c r="AJ176" s="135"/>
      <c r="AK176" s="135"/>
      <c r="AL176" s="135"/>
      <c r="AM176" s="135"/>
      <c r="AN176" s="135"/>
      <c r="AO176" s="135"/>
      <c r="AP176" s="135"/>
      <c r="AQ176" s="117"/>
      <c r="AR176" s="18" t="s">
        <v>7</v>
      </c>
      <c r="AS176" s="19" t="s">
        <v>8</v>
      </c>
      <c r="AT176" s="28" t="s">
        <v>12</v>
      </c>
      <c r="AU176" s="275">
        <f t="shared" si="36"/>
        <v>0</v>
      </c>
      <c r="AV176" s="275">
        <f t="shared" si="37"/>
        <v>0</v>
      </c>
      <c r="AW176" s="121" t="str">
        <f t="shared" si="35"/>
        <v/>
      </c>
      <c r="AX176" s="122" t="str">
        <f t="shared" si="38"/>
        <v/>
      </c>
    </row>
    <row r="177" spans="1:50" x14ac:dyDescent="0.35">
      <c r="A177" s="294"/>
      <c r="B177" s="286" t="s">
        <v>161</v>
      </c>
      <c r="C177" s="287">
        <v>6</v>
      </c>
      <c r="D177" s="116"/>
      <c r="E177" s="135"/>
      <c r="F177" s="128"/>
      <c r="G177" s="128"/>
      <c r="H177" s="135"/>
      <c r="I177" s="135"/>
      <c r="J177" s="135"/>
      <c r="K177" s="135"/>
      <c r="L177" s="135"/>
      <c r="M177" s="135"/>
      <c r="N177" s="135"/>
      <c r="O177" s="135"/>
      <c r="P177" s="135"/>
      <c r="Q177" s="135"/>
      <c r="R177" s="135"/>
      <c r="S177" s="135"/>
      <c r="T177" s="135"/>
      <c r="U177" s="135"/>
      <c r="V177" s="135"/>
      <c r="W177" s="135"/>
      <c r="X177" s="135"/>
      <c r="Y177" s="135"/>
      <c r="Z177" s="135"/>
      <c r="AA177" s="135"/>
      <c r="AB177" s="135"/>
      <c r="AC177" s="135"/>
      <c r="AD177" s="135"/>
      <c r="AE177" s="135"/>
      <c r="AF177" s="135"/>
      <c r="AG177" s="135"/>
      <c r="AH177" s="135"/>
      <c r="AI177" s="135"/>
      <c r="AJ177" s="135"/>
      <c r="AK177" s="135"/>
      <c r="AL177" s="135"/>
      <c r="AM177" s="135"/>
      <c r="AN177" s="135"/>
      <c r="AO177" s="135"/>
      <c r="AP177" s="135"/>
      <c r="AQ177" s="117"/>
      <c r="AR177" s="18" t="s">
        <v>80</v>
      </c>
      <c r="AS177" s="19" t="s">
        <v>9</v>
      </c>
      <c r="AT177" s="28" t="s">
        <v>12</v>
      </c>
      <c r="AU177" s="275">
        <f t="shared" si="36"/>
        <v>0</v>
      </c>
      <c r="AV177" s="275">
        <f t="shared" si="37"/>
        <v>0</v>
      </c>
      <c r="AW177" s="121" t="str">
        <f t="shared" si="35"/>
        <v/>
      </c>
      <c r="AX177" s="122" t="str">
        <f t="shared" si="38"/>
        <v/>
      </c>
    </row>
    <row r="178" spans="1:50" x14ac:dyDescent="0.35">
      <c r="A178" s="294"/>
      <c r="B178" s="286" t="s">
        <v>123</v>
      </c>
      <c r="C178" s="287">
        <v>2</v>
      </c>
      <c r="D178" s="116"/>
      <c r="E178" s="135"/>
      <c r="F178" s="135"/>
      <c r="G178" s="128"/>
      <c r="H178" s="135"/>
      <c r="I178" s="135"/>
      <c r="J178" s="135"/>
      <c r="K178" s="135"/>
      <c r="L178" s="135"/>
      <c r="M178" s="135"/>
      <c r="N178" s="135"/>
      <c r="O178" s="135"/>
      <c r="P178" s="135"/>
      <c r="Q178" s="135"/>
      <c r="R178" s="135"/>
      <c r="S178" s="135"/>
      <c r="T178" s="135"/>
      <c r="U178" s="135"/>
      <c r="V178" s="135"/>
      <c r="W178" s="135"/>
      <c r="X178" s="135"/>
      <c r="Y178" s="135"/>
      <c r="Z178" s="135"/>
      <c r="AA178" s="135"/>
      <c r="AB178" s="135"/>
      <c r="AC178" s="135"/>
      <c r="AD178" s="135"/>
      <c r="AE178" s="135"/>
      <c r="AF178" s="135"/>
      <c r="AG178" s="135"/>
      <c r="AH178" s="135"/>
      <c r="AI178" s="135"/>
      <c r="AJ178" s="135"/>
      <c r="AK178" s="135"/>
      <c r="AL178" s="135"/>
      <c r="AM178" s="135"/>
      <c r="AN178" s="135"/>
      <c r="AO178" s="135"/>
      <c r="AP178" s="135"/>
      <c r="AQ178" s="117"/>
      <c r="AR178" s="18" t="s">
        <v>7</v>
      </c>
      <c r="AS178" s="19" t="s">
        <v>6</v>
      </c>
      <c r="AT178" s="28" t="s">
        <v>12</v>
      </c>
      <c r="AU178" s="275">
        <f t="shared" si="36"/>
        <v>0</v>
      </c>
      <c r="AV178" s="275">
        <f t="shared" si="37"/>
        <v>0</v>
      </c>
      <c r="AW178" s="121" t="str">
        <f t="shared" si="35"/>
        <v/>
      </c>
      <c r="AX178" s="122" t="str">
        <f t="shared" si="38"/>
        <v/>
      </c>
    </row>
    <row r="179" spans="1:50" x14ac:dyDescent="0.35">
      <c r="A179" s="294"/>
      <c r="B179" s="286" t="s">
        <v>124</v>
      </c>
      <c r="C179" s="287">
        <v>2</v>
      </c>
      <c r="D179" s="116"/>
      <c r="E179" s="135"/>
      <c r="F179" s="135"/>
      <c r="G179" s="128"/>
      <c r="H179" s="135"/>
      <c r="I179" s="135"/>
      <c r="J179" s="135"/>
      <c r="K179" s="135"/>
      <c r="L179" s="135"/>
      <c r="M179" s="135"/>
      <c r="N179" s="135"/>
      <c r="O179" s="135"/>
      <c r="P179" s="135"/>
      <c r="Q179" s="135"/>
      <c r="R179" s="135"/>
      <c r="S179" s="135"/>
      <c r="T179" s="135"/>
      <c r="U179" s="135"/>
      <c r="V179" s="135"/>
      <c r="W179" s="135"/>
      <c r="X179" s="135"/>
      <c r="Y179" s="135"/>
      <c r="Z179" s="135"/>
      <c r="AA179" s="135"/>
      <c r="AB179" s="135"/>
      <c r="AC179" s="135"/>
      <c r="AD179" s="135"/>
      <c r="AE179" s="135"/>
      <c r="AF179" s="135"/>
      <c r="AG179" s="135"/>
      <c r="AH179" s="135"/>
      <c r="AI179" s="135"/>
      <c r="AJ179" s="135"/>
      <c r="AK179" s="135"/>
      <c r="AL179" s="135"/>
      <c r="AM179" s="135"/>
      <c r="AN179" s="135"/>
      <c r="AO179" s="135"/>
      <c r="AP179" s="135"/>
      <c r="AQ179" s="117"/>
      <c r="AR179" s="18" t="s">
        <v>7</v>
      </c>
      <c r="AS179" s="19" t="s">
        <v>6</v>
      </c>
      <c r="AT179" s="28" t="s">
        <v>12</v>
      </c>
      <c r="AU179" s="275">
        <f t="shared" si="36"/>
        <v>0</v>
      </c>
      <c r="AV179" s="275">
        <f t="shared" si="37"/>
        <v>0</v>
      </c>
      <c r="AW179" s="121" t="str">
        <f t="shared" si="35"/>
        <v/>
      </c>
      <c r="AX179" s="122" t="str">
        <f t="shared" si="38"/>
        <v/>
      </c>
    </row>
    <row r="180" spans="1:50" x14ac:dyDescent="0.35">
      <c r="A180" s="294"/>
      <c r="B180" s="286" t="s">
        <v>125</v>
      </c>
      <c r="C180" s="287">
        <v>2</v>
      </c>
      <c r="D180" s="116"/>
      <c r="E180" s="135"/>
      <c r="F180" s="135"/>
      <c r="G180" s="128"/>
      <c r="H180" s="135"/>
      <c r="I180" s="135"/>
      <c r="J180" s="135"/>
      <c r="K180" s="135"/>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17"/>
      <c r="AR180" s="18" t="s">
        <v>11</v>
      </c>
      <c r="AS180" s="19" t="s">
        <v>8</v>
      </c>
      <c r="AT180" s="28"/>
      <c r="AU180" s="275">
        <f t="shared" si="36"/>
        <v>0</v>
      </c>
      <c r="AV180" s="275">
        <f t="shared" si="37"/>
        <v>0</v>
      </c>
      <c r="AW180" s="121" t="str">
        <f t="shared" si="35"/>
        <v/>
      </c>
      <c r="AX180" s="122" t="str">
        <f t="shared" si="38"/>
        <v/>
      </c>
    </row>
    <row r="181" spans="1:50" x14ac:dyDescent="0.35">
      <c r="A181" s="294"/>
      <c r="B181" s="286" t="s">
        <v>126</v>
      </c>
      <c r="C181" s="287">
        <v>3</v>
      </c>
      <c r="D181" s="116"/>
      <c r="E181" s="135"/>
      <c r="F181" s="128"/>
      <c r="G181" s="128"/>
      <c r="H181" s="135"/>
      <c r="I181" s="135"/>
      <c r="J181" s="135"/>
      <c r="K181" s="135"/>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17"/>
      <c r="AR181" s="18" t="s">
        <v>11</v>
      </c>
      <c r="AS181" s="19" t="s">
        <v>6</v>
      </c>
      <c r="AT181" s="28"/>
      <c r="AU181" s="275">
        <f t="shared" si="36"/>
        <v>0</v>
      </c>
      <c r="AV181" s="275">
        <f t="shared" si="37"/>
        <v>0</v>
      </c>
      <c r="AW181" s="121" t="str">
        <f t="shared" si="35"/>
        <v/>
      </c>
      <c r="AX181" s="122" t="str">
        <f t="shared" si="38"/>
        <v/>
      </c>
    </row>
    <row r="182" spans="1:50" x14ac:dyDescent="0.35">
      <c r="A182" s="294"/>
      <c r="B182" s="286" t="s">
        <v>163</v>
      </c>
      <c r="C182" s="287">
        <v>2</v>
      </c>
      <c r="D182" s="116"/>
      <c r="E182" s="135"/>
      <c r="F182" s="135"/>
      <c r="G182" s="128"/>
      <c r="H182" s="135"/>
      <c r="I182" s="135"/>
      <c r="J182" s="135"/>
      <c r="K182" s="135"/>
      <c r="L182" s="135"/>
      <c r="M182" s="135"/>
      <c r="N182" s="135"/>
      <c r="O182" s="135"/>
      <c r="P182" s="135"/>
      <c r="Q182" s="135"/>
      <c r="R182" s="135"/>
      <c r="S182" s="135"/>
      <c r="T182" s="135"/>
      <c r="U182" s="135"/>
      <c r="V182" s="135"/>
      <c r="W182" s="135"/>
      <c r="X182" s="135"/>
      <c r="Y182" s="135"/>
      <c r="Z182" s="135"/>
      <c r="AA182" s="135"/>
      <c r="AB182" s="135"/>
      <c r="AC182" s="135"/>
      <c r="AD182" s="135"/>
      <c r="AE182" s="135"/>
      <c r="AF182" s="135"/>
      <c r="AG182" s="135"/>
      <c r="AH182" s="135"/>
      <c r="AI182" s="135"/>
      <c r="AJ182" s="135"/>
      <c r="AK182" s="135"/>
      <c r="AL182" s="135"/>
      <c r="AM182" s="135"/>
      <c r="AN182" s="135"/>
      <c r="AO182" s="135"/>
      <c r="AP182" s="135"/>
      <c r="AQ182" s="117"/>
      <c r="AR182" s="18" t="s">
        <v>11</v>
      </c>
      <c r="AS182" s="19" t="s">
        <v>6</v>
      </c>
      <c r="AT182" s="28"/>
      <c r="AU182" s="275">
        <f t="shared" si="36"/>
        <v>0</v>
      </c>
      <c r="AV182" s="275">
        <f t="shared" si="37"/>
        <v>0</v>
      </c>
      <c r="AW182" s="121" t="str">
        <f t="shared" si="35"/>
        <v/>
      </c>
      <c r="AX182" s="122" t="str">
        <f t="shared" si="38"/>
        <v/>
      </c>
    </row>
    <row r="183" spans="1:50" x14ac:dyDescent="0.35">
      <c r="A183" s="294"/>
      <c r="B183" s="286" t="s">
        <v>165</v>
      </c>
      <c r="C183" s="287">
        <v>2</v>
      </c>
      <c r="D183" s="116"/>
      <c r="E183" s="135"/>
      <c r="F183" s="135"/>
      <c r="G183" s="128"/>
      <c r="H183" s="135"/>
      <c r="I183" s="135"/>
      <c r="J183" s="135"/>
      <c r="K183" s="135"/>
      <c r="L183" s="135"/>
      <c r="M183" s="135"/>
      <c r="N183" s="135"/>
      <c r="O183" s="135"/>
      <c r="P183" s="135"/>
      <c r="Q183" s="135"/>
      <c r="R183" s="135"/>
      <c r="S183" s="135"/>
      <c r="T183" s="135"/>
      <c r="U183" s="135"/>
      <c r="V183" s="135"/>
      <c r="W183" s="135"/>
      <c r="X183" s="135"/>
      <c r="Y183" s="135"/>
      <c r="Z183" s="135"/>
      <c r="AA183" s="135"/>
      <c r="AB183" s="135"/>
      <c r="AC183" s="135"/>
      <c r="AD183" s="135"/>
      <c r="AE183" s="135"/>
      <c r="AF183" s="135"/>
      <c r="AG183" s="135"/>
      <c r="AH183" s="135"/>
      <c r="AI183" s="135"/>
      <c r="AJ183" s="135"/>
      <c r="AK183" s="135"/>
      <c r="AL183" s="135"/>
      <c r="AM183" s="135"/>
      <c r="AN183" s="135"/>
      <c r="AO183" s="135"/>
      <c r="AP183" s="135"/>
      <c r="AQ183" s="117"/>
      <c r="AR183" s="18" t="s">
        <v>16</v>
      </c>
      <c r="AS183" s="19" t="s">
        <v>6</v>
      </c>
      <c r="AT183" s="28"/>
      <c r="AU183" s="275">
        <f t="shared" si="36"/>
        <v>0</v>
      </c>
      <c r="AV183" s="275">
        <f t="shared" si="37"/>
        <v>0</v>
      </c>
      <c r="AW183" s="121" t="str">
        <f t="shared" si="35"/>
        <v/>
      </c>
      <c r="AX183" s="122" t="str">
        <f t="shared" si="38"/>
        <v/>
      </c>
    </row>
    <row r="184" spans="1:50" ht="15" thickBot="1" x14ac:dyDescent="0.4">
      <c r="A184" s="295"/>
      <c r="B184" s="288" t="s">
        <v>166</v>
      </c>
      <c r="C184" s="289">
        <v>3</v>
      </c>
      <c r="D184" s="116"/>
      <c r="E184" s="135"/>
      <c r="F184" s="128"/>
      <c r="G184" s="128"/>
      <c r="H184" s="135"/>
      <c r="I184" s="135"/>
      <c r="J184" s="135"/>
      <c r="K184" s="135"/>
      <c r="L184" s="135"/>
      <c r="M184" s="135"/>
      <c r="N184" s="135"/>
      <c r="O184" s="135"/>
      <c r="P184" s="135"/>
      <c r="Q184" s="135"/>
      <c r="R184" s="135"/>
      <c r="S184" s="135"/>
      <c r="T184" s="135"/>
      <c r="U184" s="135"/>
      <c r="V184" s="135"/>
      <c r="W184" s="135"/>
      <c r="X184" s="135"/>
      <c r="Y184" s="135"/>
      <c r="Z184" s="135"/>
      <c r="AA184" s="135"/>
      <c r="AB184" s="135"/>
      <c r="AC184" s="135"/>
      <c r="AD184" s="135"/>
      <c r="AE184" s="135"/>
      <c r="AF184" s="135"/>
      <c r="AG184" s="135"/>
      <c r="AH184" s="135"/>
      <c r="AI184" s="135"/>
      <c r="AJ184" s="135"/>
      <c r="AK184" s="135"/>
      <c r="AL184" s="135"/>
      <c r="AM184" s="135"/>
      <c r="AN184" s="135"/>
      <c r="AO184" s="135"/>
      <c r="AP184" s="135"/>
      <c r="AQ184" s="117"/>
      <c r="AR184" s="18" t="s">
        <v>16</v>
      </c>
      <c r="AS184" s="19" t="s">
        <v>8</v>
      </c>
      <c r="AT184" s="25"/>
      <c r="AU184" s="275">
        <f t="shared" si="36"/>
        <v>0</v>
      </c>
      <c r="AV184" s="275">
        <f t="shared" si="37"/>
        <v>0</v>
      </c>
      <c r="AW184" s="121" t="str">
        <f t="shared" si="35"/>
        <v/>
      </c>
      <c r="AX184" s="122" t="str">
        <f t="shared" si="38"/>
        <v/>
      </c>
    </row>
    <row r="186" spans="1:50" x14ac:dyDescent="0.35">
      <c r="AR186" s="277" t="s">
        <v>21</v>
      </c>
      <c r="AS186" s="1">
        <f>SUMIF($AR$42:$AR$184,"Number",$C$42:$C$184)</f>
        <v>80</v>
      </c>
    </row>
    <row r="187" spans="1:50" x14ac:dyDescent="0.35">
      <c r="AR187" s="277" t="s">
        <v>22</v>
      </c>
      <c r="AS187" s="1">
        <f>SUMIF($AR$42:$AR$184,"Algebra",$C$42:$C$184)</f>
        <v>63</v>
      </c>
    </row>
    <row r="188" spans="1:50" x14ac:dyDescent="0.35">
      <c r="AR188" s="277" t="s">
        <v>23</v>
      </c>
      <c r="AS188" s="1">
        <f>SUMIF($AR$42:$AR$184,"RPR",$C$42:$C$184)</f>
        <v>60</v>
      </c>
    </row>
    <row r="189" spans="1:50" x14ac:dyDescent="0.35">
      <c r="AR189" s="277" t="s">
        <v>24</v>
      </c>
      <c r="AS189" s="1">
        <f>SUMIF($AR$42:$AR$184,"Geometry and measures",$C$42:$C$184)</f>
        <v>56</v>
      </c>
    </row>
    <row r="190" spans="1:50" x14ac:dyDescent="0.35">
      <c r="AR190" s="277" t="s">
        <v>25</v>
      </c>
      <c r="AS190" s="1">
        <f>SUMIF($AR$42:$AR$184,"Probability",$C$42:$C$184)</f>
        <v>25</v>
      </c>
    </row>
    <row r="191" spans="1:50" x14ac:dyDescent="0.35">
      <c r="AR191" s="277" t="s">
        <v>26</v>
      </c>
      <c r="AS191" s="1">
        <f>SUMIF($AR$42:$AR$184,"Statistics",$C$42:$C$184)</f>
        <v>16</v>
      </c>
    </row>
  </sheetData>
  <sheetProtection algorithmName="SHA-512" hashValue="Z5ByEiindCEuV5Kd/WMM/5CFt4kPZcXocwPEo0uXyLz4fz+wShb40s+52mDvhgY2Wd1GsODDfI4QONOvzmfZ9A==" saltValue="BkuiQbSwHBKz+WUs4HJmJg==" spinCount="100000" sheet="1" formatCells="0" formatColumns="0" formatRows="0" insertColumns="0" insertRows="0" insertHyperlinks="0" sort="0"/>
  <mergeCells count="34">
    <mergeCell ref="AW25:AW26"/>
    <mergeCell ref="AX25:AX26"/>
    <mergeCell ref="S10:T11"/>
    <mergeCell ref="B9:E9"/>
    <mergeCell ref="B27:B28"/>
    <mergeCell ref="K20:N20"/>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92:A138"/>
    <mergeCell ref="A140:A184"/>
    <mergeCell ref="B11:E11"/>
    <mergeCell ref="B14:E14"/>
    <mergeCell ref="B15:E15"/>
    <mergeCell ref="B16:E16"/>
    <mergeCell ref="B18:E18"/>
    <mergeCell ref="A42:A90"/>
    <mergeCell ref="B36:B39"/>
    <mergeCell ref="B33:B34"/>
    <mergeCell ref="B24:C24"/>
    <mergeCell ref="B29:B30"/>
    <mergeCell ref="B31:B32"/>
  </mergeCells>
  <conditionalFormatting sqref="M10">
    <cfRule type="cellIs" dxfId="1174" priority="2513" operator="equal">
      <formula>"Probability"</formula>
    </cfRule>
  </conditionalFormatting>
  <conditionalFormatting sqref="AR186:AR191">
    <cfRule type="cellIs" dxfId="1173" priority="2491" stopIfTrue="1" operator="equal">
      <formula>"Algebra"</formula>
    </cfRule>
    <cfRule type="cellIs" dxfId="1172" priority="2492" stopIfTrue="1" operator="equal">
      <formula>"Number"</formula>
    </cfRule>
    <cfRule type="cellIs" dxfId="1171" priority="2493" stopIfTrue="1" operator="equal">
      <formula>"Geometry and measures"</formula>
    </cfRule>
    <cfRule type="cellIs" dxfId="1170" priority="2494" stopIfTrue="1" operator="equal">
      <formula>"Statistics"</formula>
    </cfRule>
  </conditionalFormatting>
  <conditionalFormatting sqref="AR186:AR191">
    <cfRule type="cellIs" dxfId="1169" priority="2487" operator="equal">
      <formula>"RPR"</formula>
    </cfRule>
  </conditionalFormatting>
  <conditionalFormatting sqref="AR186:AR191">
    <cfRule type="cellIs" dxfId="1168" priority="2486" operator="equal">
      <formula>"Probability"</formula>
    </cfRule>
  </conditionalFormatting>
  <conditionalFormatting sqref="D17">
    <cfRule type="cellIs" dxfId="1167" priority="2485" operator="equal">
      <formula>"Probability"</formula>
    </cfRule>
  </conditionalFormatting>
  <conditionalFormatting sqref="M17">
    <cfRule type="cellIs" dxfId="1166" priority="2466" operator="equal">
      <formula>"Probability"</formula>
    </cfRule>
  </conditionalFormatting>
  <conditionalFormatting sqref="D10">
    <cfRule type="cellIs" dxfId="1165" priority="2450" operator="equal">
      <formula>"Probability"</formula>
    </cfRule>
  </conditionalFormatting>
  <conditionalFormatting sqref="K7">
    <cfRule type="expression" dxfId="1164" priority="2514">
      <formula>COUNTA(D24:AQ24)&gt;1</formula>
    </cfRule>
  </conditionalFormatting>
  <conditionalFormatting sqref="D23">
    <cfRule type="expression" dxfId="1163" priority="2515">
      <formula>COUNTA(D24:AQ24)&gt;1</formula>
    </cfRule>
  </conditionalFormatting>
  <conditionalFormatting sqref="E91 E139 G139:I139 G91:I91">
    <cfRule type="cellIs" dxfId="1162" priority="2133" operator="greaterThan">
      <formula>1</formula>
    </cfRule>
  </conditionalFormatting>
  <conditionalFormatting sqref="D147:E147 D141:E141 G141:AQ141 G147:AQ147 D42:AQ43 F141:F142 F84 F95:F96 F45 F49:F53 D92:AQ92 P140:AQ140 D140">
    <cfRule type="cellIs" dxfId="1161" priority="1774" operator="greaterThan">
      <formula>1</formula>
    </cfRule>
  </conditionalFormatting>
  <conditionalFormatting sqref="D105:E105 D53:E53 G53:AQ53 G105:AQ105">
    <cfRule type="cellIs" dxfId="1160" priority="1126" operator="greaterThan">
      <formula>1</formula>
    </cfRule>
  </conditionalFormatting>
  <conditionalFormatting sqref="D120:E120 G120:AQ120">
    <cfRule type="cellIs" dxfId="1159" priority="1125" operator="greaterThan">
      <formula>2</formula>
    </cfRule>
  </conditionalFormatting>
  <conditionalFormatting sqref="D45:E45 D84:E84 D112:E112 G112:AQ112 G84:AQ84 G45:AQ45 G49:AQ52 D49:E52">
    <cfRule type="cellIs" dxfId="1158" priority="1114" operator="greaterThan">
      <formula>1</formula>
    </cfRule>
  </conditionalFormatting>
  <conditionalFormatting sqref="D142:E142 D100:E100 D95:E96 G95:AQ96 G100:AQ100 G142:AQ142">
    <cfRule type="cellIs" dxfId="1157" priority="619" operator="greaterThan">
      <formula>1</formula>
    </cfRule>
  </conditionalFormatting>
  <conditionalFormatting sqref="F139">
    <cfRule type="cellIs" dxfId="1156" priority="609" operator="greaterThan">
      <formula>1</formula>
    </cfRule>
  </conditionalFormatting>
  <conditionalFormatting sqref="F91">
    <cfRule type="cellIs" dxfId="1155" priority="608" operator="greaterThan">
      <formula>1</formula>
    </cfRule>
  </conditionalFormatting>
  <conditionalFormatting sqref="F105">
    <cfRule type="cellIs" dxfId="1154" priority="593" operator="greaterThan">
      <formula>1</formula>
    </cfRule>
  </conditionalFormatting>
  <conditionalFormatting sqref="F120">
    <cfRule type="cellIs" dxfId="1153" priority="592" operator="greaterThan">
      <formula>2</formula>
    </cfRule>
  </conditionalFormatting>
  <conditionalFormatting sqref="F112">
    <cfRule type="cellIs" dxfId="1152" priority="590" operator="greaterThan">
      <formula>1</formula>
    </cfRule>
  </conditionalFormatting>
  <conditionalFormatting sqref="F100">
    <cfRule type="cellIs" dxfId="1151" priority="589" operator="greaterThan">
      <formula>1</formula>
    </cfRule>
  </conditionalFormatting>
  <conditionalFormatting sqref="F147">
    <cfRule type="cellIs" dxfId="1150" priority="583" operator="greaterThan">
      <formula>1</formula>
    </cfRule>
  </conditionalFormatting>
  <conditionalFormatting sqref="AX92:AX138 AX140:AX184 AX42:AX90">
    <cfRule type="colorScale" priority="574">
      <colorScale>
        <cfvo type="num" val="0"/>
        <cfvo type="num" val="1"/>
        <color rgb="FFFF7128"/>
        <color rgb="FF00B050"/>
      </colorScale>
    </cfRule>
  </conditionalFormatting>
  <conditionalFormatting sqref="D174:AQ174 D114:AQ114">
    <cfRule type="cellIs" dxfId="1149" priority="568" operator="greaterThan">
      <formula>3</formula>
    </cfRule>
  </conditionalFormatting>
  <conditionalFormatting sqref="D56:E56 G56:AQ56 D58:E58 G58:AQ58 D63:E63 G63:AQ63 D66:E66 G66:AQ66 D119:E119 G119:AQ119 D128:E128 G128:AQ128 D163:E163 G163:AQ163 G151:AQ151 D151:E151">
    <cfRule type="cellIs" dxfId="1148" priority="567" operator="greaterThan">
      <formula>2</formula>
    </cfRule>
  </conditionalFormatting>
  <conditionalFormatting sqref="F56 F58 F63 F66 F119 F128 F163 F151">
    <cfRule type="cellIs" dxfId="1147" priority="566" operator="greaterThan">
      <formula>2</formula>
    </cfRule>
  </conditionalFormatting>
  <conditionalFormatting sqref="D176:AQ176 D169:AQ169 D161:AQ161 D148:AQ148 D143:AQ144 D106:AQ106 D101:AQ101 D98:AQ98 D69:AQ69 D54:AQ55">
    <cfRule type="cellIs" dxfId="1146" priority="565" operator="greaterThan">
      <formula>1</formula>
    </cfRule>
  </conditionalFormatting>
  <conditionalFormatting sqref="AR63:AR64 AR71:AR79 AR58:AR59 AR84:AR87 AR51:AR52 AR56 AR81:AR82">
    <cfRule type="cellIs" dxfId="1145" priority="560" stopIfTrue="1" operator="equal">
      <formula>"Algebra"</formula>
    </cfRule>
    <cfRule type="cellIs" dxfId="1144" priority="561" stopIfTrue="1" operator="equal">
      <formula>"Number"</formula>
    </cfRule>
    <cfRule type="cellIs" dxfId="1143" priority="562" stopIfTrue="1" operator="equal">
      <formula>"Geometry and measures"</formula>
    </cfRule>
    <cfRule type="cellIs" dxfId="1142" priority="563" stopIfTrue="1" operator="equal">
      <formula>"Statistics"</formula>
    </cfRule>
  </conditionalFormatting>
  <conditionalFormatting sqref="AS42:AS52 AS56:AS57">
    <cfRule type="cellIs" dxfId="1141" priority="557" stopIfTrue="1" operator="equal">
      <formula>"AO3"</formula>
    </cfRule>
    <cfRule type="cellIs" dxfId="1140" priority="558" stopIfTrue="1" operator="equal">
      <formula>"AO2"</formula>
    </cfRule>
    <cfRule type="cellIs" dxfId="1139" priority="559" stopIfTrue="1" operator="equal">
      <formula>"AO1"</formula>
    </cfRule>
  </conditionalFormatting>
  <conditionalFormatting sqref="AR63:AR64 AR71:AR79 AR58:AR59 AR84:AR87 AR51:AR52 AR56 AR81:AR82">
    <cfRule type="cellIs" dxfId="1138" priority="556" operator="equal">
      <formula>"RPR"</formula>
    </cfRule>
  </conditionalFormatting>
  <conditionalFormatting sqref="AR63:AR64 AR71:AR79 AR58:AR59 AR84:AR87 AR51:AR52 AR56 AR81:AR82">
    <cfRule type="cellIs" dxfId="1137" priority="555" operator="equal">
      <formula>"Probability"</formula>
    </cfRule>
  </conditionalFormatting>
  <conditionalFormatting sqref="AS71:AS73 AS75:AS76">
    <cfRule type="cellIs" dxfId="1136" priority="552" stopIfTrue="1" operator="equal">
      <formula>"AO3"</formula>
    </cfRule>
    <cfRule type="cellIs" dxfId="1135" priority="553" stopIfTrue="1" operator="equal">
      <formula>"AO2"</formula>
    </cfRule>
    <cfRule type="cellIs" dxfId="1134" priority="554" stopIfTrue="1" operator="equal">
      <formula>"AO1"</formula>
    </cfRule>
  </conditionalFormatting>
  <conditionalFormatting sqref="AR42:AR45 AR49:AR50">
    <cfRule type="cellIs" dxfId="1133" priority="548" stopIfTrue="1" operator="equal">
      <formula>"Algebra"</formula>
    </cfRule>
    <cfRule type="cellIs" dxfId="1132" priority="549" stopIfTrue="1" operator="equal">
      <formula>"Number"</formula>
    </cfRule>
    <cfRule type="cellIs" dxfId="1131" priority="550" stopIfTrue="1" operator="equal">
      <formula>"Geometry and measures"</formula>
    </cfRule>
    <cfRule type="cellIs" dxfId="1130" priority="551" stopIfTrue="1" operator="equal">
      <formula>"Statistics"</formula>
    </cfRule>
  </conditionalFormatting>
  <conditionalFormatting sqref="AR42:AR45 AR49:AR50">
    <cfRule type="cellIs" dxfId="1129" priority="547" operator="equal">
      <formula>"RPR"</formula>
    </cfRule>
  </conditionalFormatting>
  <conditionalFormatting sqref="AR42:AR45 AR49:AR50">
    <cfRule type="cellIs" dxfId="1128" priority="546" operator="equal">
      <formula>"Probability"</formula>
    </cfRule>
  </conditionalFormatting>
  <conditionalFormatting sqref="AR61">
    <cfRule type="cellIs" dxfId="1127" priority="542" stopIfTrue="1" operator="equal">
      <formula>"Algebra"</formula>
    </cfRule>
    <cfRule type="cellIs" dxfId="1126" priority="543" stopIfTrue="1" operator="equal">
      <formula>"Number"</formula>
    </cfRule>
    <cfRule type="cellIs" dxfId="1125" priority="544" stopIfTrue="1" operator="equal">
      <formula>"Geometry and measures"</formula>
    </cfRule>
    <cfRule type="cellIs" dxfId="1124" priority="545" stopIfTrue="1" operator="equal">
      <formula>"Statistics"</formula>
    </cfRule>
  </conditionalFormatting>
  <conditionalFormatting sqref="AR61">
    <cfRule type="cellIs" dxfId="1123" priority="541" operator="equal">
      <formula>"RPR"</formula>
    </cfRule>
  </conditionalFormatting>
  <conditionalFormatting sqref="AR61">
    <cfRule type="cellIs" dxfId="1122" priority="540" operator="equal">
      <formula>"Probability"</formula>
    </cfRule>
  </conditionalFormatting>
  <conditionalFormatting sqref="AR62">
    <cfRule type="cellIs" dxfId="1121" priority="536" stopIfTrue="1" operator="equal">
      <formula>"Algebra"</formula>
    </cfRule>
    <cfRule type="cellIs" dxfId="1120" priority="537" stopIfTrue="1" operator="equal">
      <formula>"Number"</formula>
    </cfRule>
    <cfRule type="cellIs" dxfId="1119" priority="538" stopIfTrue="1" operator="equal">
      <formula>"Geometry and measures"</formula>
    </cfRule>
    <cfRule type="cellIs" dxfId="1118" priority="539" stopIfTrue="1" operator="equal">
      <formula>"Statistics"</formula>
    </cfRule>
  </conditionalFormatting>
  <conditionalFormatting sqref="AR62">
    <cfRule type="cellIs" dxfId="1117" priority="535" operator="equal">
      <formula>"RPR"</formula>
    </cfRule>
  </conditionalFormatting>
  <conditionalFormatting sqref="AR62">
    <cfRule type="cellIs" dxfId="1116" priority="534" operator="equal">
      <formula>"Probability"</formula>
    </cfRule>
  </conditionalFormatting>
  <conditionalFormatting sqref="AR60">
    <cfRule type="cellIs" dxfId="1115" priority="530" stopIfTrue="1" operator="equal">
      <formula>"Algebra"</formula>
    </cfRule>
    <cfRule type="cellIs" dxfId="1114" priority="531" stopIfTrue="1" operator="equal">
      <formula>"Number"</formula>
    </cfRule>
    <cfRule type="cellIs" dxfId="1113" priority="532" stopIfTrue="1" operator="equal">
      <formula>"Geometry and measures"</formula>
    </cfRule>
    <cfRule type="cellIs" dxfId="1112" priority="533" stopIfTrue="1" operator="equal">
      <formula>"Statistics"</formula>
    </cfRule>
  </conditionalFormatting>
  <conditionalFormatting sqref="AR60">
    <cfRule type="cellIs" dxfId="1111" priority="529" operator="equal">
      <formula>"RPR"</formula>
    </cfRule>
  </conditionalFormatting>
  <conditionalFormatting sqref="AR60">
    <cfRule type="cellIs" dxfId="1110" priority="528" operator="equal">
      <formula>"Probability"</formula>
    </cfRule>
  </conditionalFormatting>
  <conditionalFormatting sqref="AS85">
    <cfRule type="cellIs" dxfId="1109" priority="525" stopIfTrue="1" operator="equal">
      <formula>"AO3"</formula>
    </cfRule>
    <cfRule type="cellIs" dxfId="1108" priority="526" stopIfTrue="1" operator="equal">
      <formula>"AO2"</formula>
    </cfRule>
    <cfRule type="cellIs" dxfId="1107" priority="527" stopIfTrue="1" operator="equal">
      <formula>"AO1"</formula>
    </cfRule>
  </conditionalFormatting>
  <conditionalFormatting sqref="AS59:AS61">
    <cfRule type="cellIs" dxfId="1106" priority="522" stopIfTrue="1" operator="equal">
      <formula>"AO3"</formula>
    </cfRule>
    <cfRule type="cellIs" dxfId="1105" priority="523" stopIfTrue="1" operator="equal">
      <formula>"AO2"</formula>
    </cfRule>
    <cfRule type="cellIs" dxfId="1104" priority="524" stopIfTrue="1" operator="equal">
      <formula>"AO1"</formula>
    </cfRule>
  </conditionalFormatting>
  <conditionalFormatting sqref="AR53:AR55">
    <cfRule type="cellIs" dxfId="1103" priority="518" stopIfTrue="1" operator="equal">
      <formula>"Algebra"</formula>
    </cfRule>
    <cfRule type="cellIs" dxfId="1102" priority="519" stopIfTrue="1" operator="equal">
      <formula>"Number"</formula>
    </cfRule>
    <cfRule type="cellIs" dxfId="1101" priority="520" stopIfTrue="1" operator="equal">
      <formula>"Geometry and measures"</formula>
    </cfRule>
    <cfRule type="cellIs" dxfId="1100" priority="521" stopIfTrue="1" operator="equal">
      <formula>"Statistics"</formula>
    </cfRule>
  </conditionalFormatting>
  <conditionalFormatting sqref="AR53:AR55">
    <cfRule type="cellIs" dxfId="1099" priority="517" operator="equal">
      <formula>"RPR"</formula>
    </cfRule>
  </conditionalFormatting>
  <conditionalFormatting sqref="AR53:AR55">
    <cfRule type="cellIs" dxfId="1098" priority="516" operator="equal">
      <formula>"Probability"</formula>
    </cfRule>
  </conditionalFormatting>
  <conditionalFormatting sqref="AR57">
    <cfRule type="cellIs" dxfId="1097" priority="512" stopIfTrue="1" operator="equal">
      <formula>"Algebra"</formula>
    </cfRule>
    <cfRule type="cellIs" dxfId="1096" priority="513" stopIfTrue="1" operator="equal">
      <formula>"Number"</formula>
    </cfRule>
    <cfRule type="cellIs" dxfId="1095" priority="514" stopIfTrue="1" operator="equal">
      <formula>"Geometry and measures"</formula>
    </cfRule>
    <cfRule type="cellIs" dxfId="1094" priority="515" stopIfTrue="1" operator="equal">
      <formula>"Statistics"</formula>
    </cfRule>
  </conditionalFormatting>
  <conditionalFormatting sqref="AR57">
    <cfRule type="cellIs" dxfId="1093" priority="511" operator="equal">
      <formula>"RPR"</formula>
    </cfRule>
  </conditionalFormatting>
  <conditionalFormatting sqref="AR57">
    <cfRule type="cellIs" dxfId="1092" priority="510" operator="equal">
      <formula>"Probability"</formula>
    </cfRule>
  </conditionalFormatting>
  <conditionalFormatting sqref="AR65:AR69">
    <cfRule type="cellIs" dxfId="1091" priority="506" stopIfTrue="1" operator="equal">
      <formula>"Algebra"</formula>
    </cfRule>
    <cfRule type="cellIs" dxfId="1090" priority="507" stopIfTrue="1" operator="equal">
      <formula>"Number"</formula>
    </cfRule>
    <cfRule type="cellIs" dxfId="1089" priority="508" stopIfTrue="1" operator="equal">
      <formula>"Geometry and measures"</formula>
    </cfRule>
    <cfRule type="cellIs" dxfId="1088" priority="509" stopIfTrue="1" operator="equal">
      <formula>"Statistics"</formula>
    </cfRule>
  </conditionalFormatting>
  <conditionalFormatting sqref="AR65:AR69">
    <cfRule type="cellIs" dxfId="1087" priority="505" operator="equal">
      <formula>"RPR"</formula>
    </cfRule>
  </conditionalFormatting>
  <conditionalFormatting sqref="AR65:AR69">
    <cfRule type="cellIs" dxfId="1086" priority="504" operator="equal">
      <formula>"Probability"</formula>
    </cfRule>
  </conditionalFormatting>
  <conditionalFormatting sqref="AR83">
    <cfRule type="cellIs" dxfId="1085" priority="500" stopIfTrue="1" operator="equal">
      <formula>"Algebra"</formula>
    </cfRule>
    <cfRule type="cellIs" dxfId="1084" priority="501" stopIfTrue="1" operator="equal">
      <formula>"Number"</formula>
    </cfRule>
    <cfRule type="cellIs" dxfId="1083" priority="502" stopIfTrue="1" operator="equal">
      <formula>"Geometry and measures"</formula>
    </cfRule>
    <cfRule type="cellIs" dxfId="1082" priority="503" stopIfTrue="1" operator="equal">
      <formula>"Statistics"</formula>
    </cfRule>
  </conditionalFormatting>
  <conditionalFormatting sqref="AR83">
    <cfRule type="cellIs" dxfId="1081" priority="499" operator="equal">
      <formula>"RPR"</formula>
    </cfRule>
  </conditionalFormatting>
  <conditionalFormatting sqref="AR83">
    <cfRule type="cellIs" dxfId="1080" priority="498" operator="equal">
      <formula>"Probability"</formula>
    </cfRule>
  </conditionalFormatting>
  <conditionalFormatting sqref="AR88">
    <cfRule type="cellIs" dxfId="1079" priority="494" stopIfTrue="1" operator="equal">
      <formula>"Algebra"</formula>
    </cfRule>
    <cfRule type="cellIs" dxfId="1078" priority="495" stopIfTrue="1" operator="equal">
      <formula>"Number"</formula>
    </cfRule>
    <cfRule type="cellIs" dxfId="1077" priority="496" stopIfTrue="1" operator="equal">
      <formula>"Geometry and measures"</formula>
    </cfRule>
    <cfRule type="cellIs" dxfId="1076" priority="497" stopIfTrue="1" operator="equal">
      <formula>"Statistics"</formula>
    </cfRule>
  </conditionalFormatting>
  <conditionalFormatting sqref="AR88">
    <cfRule type="cellIs" dxfId="1075" priority="493" operator="equal">
      <formula>"RPR"</formula>
    </cfRule>
  </conditionalFormatting>
  <conditionalFormatting sqref="AR88">
    <cfRule type="cellIs" dxfId="1074" priority="492" operator="equal">
      <formula>"Probability"</formula>
    </cfRule>
  </conditionalFormatting>
  <conditionalFormatting sqref="AS53:AS55">
    <cfRule type="cellIs" dxfId="1073" priority="489" stopIfTrue="1" operator="equal">
      <formula>"AO3"</formula>
    </cfRule>
    <cfRule type="cellIs" dxfId="1072" priority="490" stopIfTrue="1" operator="equal">
      <formula>"AO2"</formula>
    </cfRule>
    <cfRule type="cellIs" dxfId="1071" priority="491" stopIfTrue="1" operator="equal">
      <formula>"AO1"</formula>
    </cfRule>
  </conditionalFormatting>
  <conditionalFormatting sqref="AS65:AS69">
    <cfRule type="cellIs" dxfId="1070" priority="486" stopIfTrue="1" operator="equal">
      <formula>"AO3"</formula>
    </cfRule>
    <cfRule type="cellIs" dxfId="1069" priority="487" stopIfTrue="1" operator="equal">
      <formula>"AO2"</formula>
    </cfRule>
    <cfRule type="cellIs" dxfId="1068" priority="488" stopIfTrue="1" operator="equal">
      <formula>"AO1"</formula>
    </cfRule>
  </conditionalFormatting>
  <conditionalFormatting sqref="AS82:AS84">
    <cfRule type="cellIs" dxfId="1067" priority="483" stopIfTrue="1" operator="equal">
      <formula>"AO3"</formula>
    </cfRule>
    <cfRule type="cellIs" dxfId="1066" priority="484" stopIfTrue="1" operator="equal">
      <formula>"AO2"</formula>
    </cfRule>
    <cfRule type="cellIs" dxfId="1065" priority="485" stopIfTrue="1" operator="equal">
      <formula>"AO1"</formula>
    </cfRule>
  </conditionalFormatting>
  <conditionalFormatting sqref="AS88">
    <cfRule type="cellIs" dxfId="1064" priority="480" stopIfTrue="1" operator="equal">
      <formula>"AO3"</formula>
    </cfRule>
    <cfRule type="cellIs" dxfId="1063" priority="481" stopIfTrue="1" operator="equal">
      <formula>"AO2"</formula>
    </cfRule>
    <cfRule type="cellIs" dxfId="1062" priority="482" stopIfTrue="1" operator="equal">
      <formula>"AO1"</formula>
    </cfRule>
  </conditionalFormatting>
  <conditionalFormatting sqref="AR46">
    <cfRule type="cellIs" dxfId="1061" priority="476" stopIfTrue="1" operator="equal">
      <formula>"Algebra"</formula>
    </cfRule>
    <cfRule type="cellIs" dxfId="1060" priority="477" stopIfTrue="1" operator="equal">
      <formula>"Number"</formula>
    </cfRule>
    <cfRule type="cellIs" dxfId="1059" priority="478" stopIfTrue="1" operator="equal">
      <formula>"Geometry and measures"</formula>
    </cfRule>
    <cfRule type="cellIs" dxfId="1058" priority="479" stopIfTrue="1" operator="equal">
      <formula>"Statistics"</formula>
    </cfRule>
  </conditionalFormatting>
  <conditionalFormatting sqref="AR46">
    <cfRule type="cellIs" dxfId="1057" priority="475" operator="equal">
      <formula>"RPR"</formula>
    </cfRule>
  </conditionalFormatting>
  <conditionalFormatting sqref="AR46">
    <cfRule type="cellIs" dxfId="1056" priority="474" operator="equal">
      <formula>"Probability"</formula>
    </cfRule>
  </conditionalFormatting>
  <conditionalFormatting sqref="AR47">
    <cfRule type="cellIs" dxfId="1055" priority="470" stopIfTrue="1" operator="equal">
      <formula>"Algebra"</formula>
    </cfRule>
    <cfRule type="cellIs" dxfId="1054" priority="471" stopIfTrue="1" operator="equal">
      <formula>"Number"</formula>
    </cfRule>
    <cfRule type="cellIs" dxfId="1053" priority="472" stopIfTrue="1" operator="equal">
      <formula>"Geometry and measures"</formula>
    </cfRule>
    <cfRule type="cellIs" dxfId="1052" priority="473" stopIfTrue="1" operator="equal">
      <formula>"Statistics"</formula>
    </cfRule>
  </conditionalFormatting>
  <conditionalFormatting sqref="AR47">
    <cfRule type="cellIs" dxfId="1051" priority="469" operator="equal">
      <formula>"RPR"</formula>
    </cfRule>
  </conditionalFormatting>
  <conditionalFormatting sqref="AR47">
    <cfRule type="cellIs" dxfId="1050" priority="468" operator="equal">
      <formula>"Probability"</formula>
    </cfRule>
  </conditionalFormatting>
  <conditionalFormatting sqref="AR48">
    <cfRule type="cellIs" dxfId="1049" priority="464" stopIfTrue="1" operator="equal">
      <formula>"Algebra"</formula>
    </cfRule>
    <cfRule type="cellIs" dxfId="1048" priority="465" stopIfTrue="1" operator="equal">
      <formula>"Number"</formula>
    </cfRule>
    <cfRule type="cellIs" dxfId="1047" priority="466" stopIfTrue="1" operator="equal">
      <formula>"Geometry and measures"</formula>
    </cfRule>
    <cfRule type="cellIs" dxfId="1046" priority="467" stopIfTrue="1" operator="equal">
      <formula>"Statistics"</formula>
    </cfRule>
  </conditionalFormatting>
  <conditionalFormatting sqref="AR48">
    <cfRule type="cellIs" dxfId="1045" priority="463" operator="equal">
      <formula>"RPR"</formula>
    </cfRule>
  </conditionalFormatting>
  <conditionalFormatting sqref="AR48">
    <cfRule type="cellIs" dxfId="1044" priority="462" operator="equal">
      <formula>"Probability"</formula>
    </cfRule>
  </conditionalFormatting>
  <conditionalFormatting sqref="AR70">
    <cfRule type="cellIs" dxfId="1043" priority="458" stopIfTrue="1" operator="equal">
      <formula>"Algebra"</formula>
    </cfRule>
    <cfRule type="cellIs" dxfId="1042" priority="459" stopIfTrue="1" operator="equal">
      <formula>"Number"</formula>
    </cfRule>
    <cfRule type="cellIs" dxfId="1041" priority="460" stopIfTrue="1" operator="equal">
      <formula>"Geometry and measures"</formula>
    </cfRule>
    <cfRule type="cellIs" dxfId="1040" priority="461" stopIfTrue="1" operator="equal">
      <formula>"Statistics"</formula>
    </cfRule>
  </conditionalFormatting>
  <conditionalFormatting sqref="AR70">
    <cfRule type="cellIs" dxfId="1039" priority="457" operator="equal">
      <formula>"RPR"</formula>
    </cfRule>
  </conditionalFormatting>
  <conditionalFormatting sqref="AR70">
    <cfRule type="cellIs" dxfId="1038" priority="456" operator="equal">
      <formula>"Probability"</formula>
    </cfRule>
  </conditionalFormatting>
  <conditionalFormatting sqref="AR80">
    <cfRule type="cellIs" dxfId="1037" priority="452" stopIfTrue="1" operator="equal">
      <formula>"Algebra"</formula>
    </cfRule>
    <cfRule type="cellIs" dxfId="1036" priority="453" stopIfTrue="1" operator="equal">
      <formula>"Number"</formula>
    </cfRule>
    <cfRule type="cellIs" dxfId="1035" priority="454" stopIfTrue="1" operator="equal">
      <formula>"Geometry and measures"</formula>
    </cfRule>
    <cfRule type="cellIs" dxfId="1034" priority="455" stopIfTrue="1" operator="equal">
      <formula>"Statistics"</formula>
    </cfRule>
  </conditionalFormatting>
  <conditionalFormatting sqref="AR80">
    <cfRule type="cellIs" dxfId="1033" priority="451" operator="equal">
      <formula>"RPR"</formula>
    </cfRule>
  </conditionalFormatting>
  <conditionalFormatting sqref="AR80">
    <cfRule type="cellIs" dxfId="1032" priority="450" operator="equal">
      <formula>"Probability"</formula>
    </cfRule>
  </conditionalFormatting>
  <conditionalFormatting sqref="AR89">
    <cfRule type="cellIs" dxfId="1031" priority="446" stopIfTrue="1" operator="equal">
      <formula>"Algebra"</formula>
    </cfRule>
    <cfRule type="cellIs" dxfId="1030" priority="447" stopIfTrue="1" operator="equal">
      <formula>"Number"</formula>
    </cfRule>
    <cfRule type="cellIs" dxfId="1029" priority="448" stopIfTrue="1" operator="equal">
      <formula>"Geometry and measures"</formula>
    </cfRule>
    <cfRule type="cellIs" dxfId="1028" priority="449" stopIfTrue="1" operator="equal">
      <formula>"Statistics"</formula>
    </cfRule>
  </conditionalFormatting>
  <conditionalFormatting sqref="AR89">
    <cfRule type="cellIs" dxfId="1027" priority="445" operator="equal">
      <formula>"RPR"</formula>
    </cfRule>
  </conditionalFormatting>
  <conditionalFormatting sqref="AR89">
    <cfRule type="cellIs" dxfId="1026" priority="444" operator="equal">
      <formula>"Probability"</formula>
    </cfRule>
  </conditionalFormatting>
  <conditionalFormatting sqref="AR90">
    <cfRule type="cellIs" dxfId="1025" priority="440" stopIfTrue="1" operator="equal">
      <formula>"Algebra"</formula>
    </cfRule>
    <cfRule type="cellIs" dxfId="1024" priority="441" stopIfTrue="1" operator="equal">
      <formula>"Number"</formula>
    </cfRule>
    <cfRule type="cellIs" dxfId="1023" priority="442" stopIfTrue="1" operator="equal">
      <formula>"Geometry and measures"</formula>
    </cfRule>
    <cfRule type="cellIs" dxfId="1022" priority="443" stopIfTrue="1" operator="equal">
      <formula>"Statistics"</formula>
    </cfRule>
  </conditionalFormatting>
  <conditionalFormatting sqref="AR90">
    <cfRule type="cellIs" dxfId="1021" priority="439" operator="equal">
      <formula>"RPR"</formula>
    </cfRule>
  </conditionalFormatting>
  <conditionalFormatting sqref="AR90">
    <cfRule type="cellIs" dxfId="1020" priority="438" operator="equal">
      <formula>"Probability"</formula>
    </cfRule>
  </conditionalFormatting>
  <conditionalFormatting sqref="AS58">
    <cfRule type="cellIs" dxfId="1019" priority="435" stopIfTrue="1" operator="equal">
      <formula>"AO3"</formula>
    </cfRule>
    <cfRule type="cellIs" dxfId="1018" priority="436" stopIfTrue="1" operator="equal">
      <formula>"AO2"</formula>
    </cfRule>
    <cfRule type="cellIs" dxfId="1017" priority="437" stopIfTrue="1" operator="equal">
      <formula>"AO1"</formula>
    </cfRule>
  </conditionalFormatting>
  <conditionalFormatting sqref="AS62">
    <cfRule type="cellIs" dxfId="1016" priority="432" stopIfTrue="1" operator="equal">
      <formula>"AO3"</formula>
    </cfRule>
    <cfRule type="cellIs" dxfId="1015" priority="433" stopIfTrue="1" operator="equal">
      <formula>"AO2"</formula>
    </cfRule>
    <cfRule type="cellIs" dxfId="1014" priority="434" stopIfTrue="1" operator="equal">
      <formula>"AO1"</formula>
    </cfRule>
  </conditionalFormatting>
  <conditionalFormatting sqref="AS63">
    <cfRule type="cellIs" dxfId="1013" priority="429" stopIfTrue="1" operator="equal">
      <formula>"AO3"</formula>
    </cfRule>
    <cfRule type="cellIs" dxfId="1012" priority="430" stopIfTrue="1" operator="equal">
      <formula>"AO2"</formula>
    </cfRule>
    <cfRule type="cellIs" dxfId="1011" priority="431" stopIfTrue="1" operator="equal">
      <formula>"AO1"</formula>
    </cfRule>
  </conditionalFormatting>
  <conditionalFormatting sqref="AS64">
    <cfRule type="cellIs" dxfId="1010" priority="426" stopIfTrue="1" operator="equal">
      <formula>"AO3"</formula>
    </cfRule>
    <cfRule type="cellIs" dxfId="1009" priority="427" stopIfTrue="1" operator="equal">
      <formula>"AO2"</formula>
    </cfRule>
    <cfRule type="cellIs" dxfId="1008" priority="428" stopIfTrue="1" operator="equal">
      <formula>"AO1"</formula>
    </cfRule>
  </conditionalFormatting>
  <conditionalFormatting sqref="AS70">
    <cfRule type="cellIs" dxfId="1007" priority="423" stopIfTrue="1" operator="equal">
      <formula>"AO3"</formula>
    </cfRule>
    <cfRule type="cellIs" dxfId="1006" priority="424" stopIfTrue="1" operator="equal">
      <formula>"AO2"</formula>
    </cfRule>
    <cfRule type="cellIs" dxfId="1005" priority="425" stopIfTrue="1" operator="equal">
      <formula>"AO1"</formula>
    </cfRule>
  </conditionalFormatting>
  <conditionalFormatting sqref="AS74">
    <cfRule type="cellIs" dxfId="1004" priority="420" stopIfTrue="1" operator="equal">
      <formula>"AO3"</formula>
    </cfRule>
    <cfRule type="cellIs" dxfId="1003" priority="421" stopIfTrue="1" operator="equal">
      <formula>"AO2"</formula>
    </cfRule>
    <cfRule type="cellIs" dxfId="1002" priority="422" stopIfTrue="1" operator="equal">
      <formula>"AO1"</formula>
    </cfRule>
  </conditionalFormatting>
  <conditionalFormatting sqref="AS77">
    <cfRule type="cellIs" dxfId="1001" priority="417" stopIfTrue="1" operator="equal">
      <formula>"AO3"</formula>
    </cfRule>
    <cfRule type="cellIs" dxfId="1000" priority="418" stopIfTrue="1" operator="equal">
      <formula>"AO2"</formula>
    </cfRule>
    <cfRule type="cellIs" dxfId="999" priority="419" stopIfTrue="1" operator="equal">
      <formula>"AO1"</formula>
    </cfRule>
  </conditionalFormatting>
  <conditionalFormatting sqref="AS78">
    <cfRule type="cellIs" dxfId="998" priority="414" stopIfTrue="1" operator="equal">
      <formula>"AO3"</formula>
    </cfRule>
    <cfRule type="cellIs" dxfId="997" priority="415" stopIfTrue="1" operator="equal">
      <formula>"AO2"</formula>
    </cfRule>
    <cfRule type="cellIs" dxfId="996" priority="416" stopIfTrue="1" operator="equal">
      <formula>"AO1"</formula>
    </cfRule>
  </conditionalFormatting>
  <conditionalFormatting sqref="AS79">
    <cfRule type="cellIs" dxfId="995" priority="411" stopIfTrue="1" operator="equal">
      <formula>"AO3"</formula>
    </cfRule>
    <cfRule type="cellIs" dxfId="994" priority="412" stopIfTrue="1" operator="equal">
      <formula>"AO2"</formula>
    </cfRule>
    <cfRule type="cellIs" dxfId="993" priority="413" stopIfTrue="1" operator="equal">
      <formula>"AO1"</formula>
    </cfRule>
  </conditionalFormatting>
  <conditionalFormatting sqref="AS80">
    <cfRule type="cellIs" dxfId="992" priority="408" stopIfTrue="1" operator="equal">
      <formula>"AO3"</formula>
    </cfRule>
    <cfRule type="cellIs" dxfId="991" priority="409" stopIfTrue="1" operator="equal">
      <formula>"AO2"</formula>
    </cfRule>
    <cfRule type="cellIs" dxfId="990" priority="410" stopIfTrue="1" operator="equal">
      <formula>"AO1"</formula>
    </cfRule>
  </conditionalFormatting>
  <conditionalFormatting sqref="AS81">
    <cfRule type="cellIs" dxfId="989" priority="405" stopIfTrue="1" operator="equal">
      <formula>"AO3"</formula>
    </cfRule>
    <cfRule type="cellIs" dxfId="988" priority="406" stopIfTrue="1" operator="equal">
      <formula>"AO2"</formula>
    </cfRule>
    <cfRule type="cellIs" dxfId="987" priority="407" stopIfTrue="1" operator="equal">
      <formula>"AO1"</formula>
    </cfRule>
  </conditionalFormatting>
  <conditionalFormatting sqref="AS86">
    <cfRule type="cellIs" dxfId="986" priority="402" stopIfTrue="1" operator="equal">
      <formula>"AO3"</formula>
    </cfRule>
    <cfRule type="cellIs" dxfId="985" priority="403" stopIfTrue="1" operator="equal">
      <formula>"AO2"</formula>
    </cfRule>
    <cfRule type="cellIs" dxfId="984" priority="404" stopIfTrue="1" operator="equal">
      <formula>"AO1"</formula>
    </cfRule>
  </conditionalFormatting>
  <conditionalFormatting sqref="AS87">
    <cfRule type="cellIs" dxfId="983" priority="399" stopIfTrue="1" operator="equal">
      <formula>"AO3"</formula>
    </cfRule>
    <cfRule type="cellIs" dxfId="982" priority="400" stopIfTrue="1" operator="equal">
      <formula>"AO2"</formula>
    </cfRule>
    <cfRule type="cellIs" dxfId="981" priority="401" stopIfTrue="1" operator="equal">
      <formula>"AO1"</formula>
    </cfRule>
  </conditionalFormatting>
  <conditionalFormatting sqref="AS89">
    <cfRule type="cellIs" dxfId="980" priority="396" stopIfTrue="1" operator="equal">
      <formula>"AO3"</formula>
    </cfRule>
    <cfRule type="cellIs" dxfId="979" priority="397" stopIfTrue="1" operator="equal">
      <formula>"AO2"</formula>
    </cfRule>
    <cfRule type="cellIs" dxfId="978" priority="398" stopIfTrue="1" operator="equal">
      <formula>"AO1"</formula>
    </cfRule>
  </conditionalFormatting>
  <conditionalFormatting sqref="AS90">
    <cfRule type="cellIs" dxfId="977" priority="393" stopIfTrue="1" operator="equal">
      <formula>"AO3"</formula>
    </cfRule>
    <cfRule type="cellIs" dxfId="976" priority="394" stopIfTrue="1" operator="equal">
      <formula>"AO2"</formula>
    </cfRule>
    <cfRule type="cellIs" dxfId="975" priority="395" stopIfTrue="1" operator="equal">
      <formula>"AO1"</formula>
    </cfRule>
  </conditionalFormatting>
  <conditionalFormatting sqref="AR133 AR136:AR137 AR123:AR124 AR126 AR92:AR96 AR98:AR108">
    <cfRule type="cellIs" dxfId="974" priority="389" stopIfTrue="1" operator="equal">
      <formula>"Algebra"</formula>
    </cfRule>
    <cfRule type="cellIs" dxfId="973" priority="390" stopIfTrue="1" operator="equal">
      <formula>"Number"</formula>
    </cfRule>
    <cfRule type="cellIs" dxfId="972" priority="391" stopIfTrue="1" operator="equal">
      <formula>"Geometry and measures"</formula>
    </cfRule>
    <cfRule type="cellIs" dxfId="971" priority="392" stopIfTrue="1" operator="equal">
      <formula>"Statistics"</formula>
    </cfRule>
  </conditionalFormatting>
  <conditionalFormatting sqref="AS92:AS108">
    <cfRule type="cellIs" dxfId="970" priority="386" stopIfTrue="1" operator="equal">
      <formula>"AO3"</formula>
    </cfRule>
    <cfRule type="cellIs" dxfId="969" priority="387" stopIfTrue="1" operator="equal">
      <formula>"AO2"</formula>
    </cfRule>
    <cfRule type="cellIs" dxfId="968" priority="388" stopIfTrue="1" operator="equal">
      <formula>"AO1"</formula>
    </cfRule>
  </conditionalFormatting>
  <conditionalFormatting sqref="AR133 AR136:AR137 AR123:AR124 AR126 AR92:AR96 AR98:AR108">
    <cfRule type="cellIs" dxfId="967" priority="385" operator="equal">
      <formula>"RPR"</formula>
    </cfRule>
  </conditionalFormatting>
  <conditionalFormatting sqref="AR133 AR136:AR137 AR123:AR124 AR126 AR92:AR96 AR98:AR108">
    <cfRule type="cellIs" dxfId="966" priority="384" operator="equal">
      <formula>"Probability"</formula>
    </cfRule>
  </conditionalFormatting>
  <conditionalFormatting sqref="AS115:AS121">
    <cfRule type="cellIs" dxfId="965" priority="381" stopIfTrue="1" operator="equal">
      <formula>"AO3"</formula>
    </cfRule>
    <cfRule type="cellIs" dxfId="964" priority="382" stopIfTrue="1" operator="equal">
      <formula>"AO2"</formula>
    </cfRule>
    <cfRule type="cellIs" dxfId="963" priority="383" stopIfTrue="1" operator="equal">
      <formula>"AO1"</formula>
    </cfRule>
  </conditionalFormatting>
  <conditionalFormatting sqref="AS123:AS125">
    <cfRule type="cellIs" dxfId="962" priority="378" stopIfTrue="1" operator="equal">
      <formula>"AO3"</formula>
    </cfRule>
    <cfRule type="cellIs" dxfId="961" priority="379" stopIfTrue="1" operator="equal">
      <formula>"AO2"</formula>
    </cfRule>
    <cfRule type="cellIs" dxfId="960" priority="380" stopIfTrue="1" operator="equal">
      <formula>"AO1"</formula>
    </cfRule>
  </conditionalFormatting>
  <conditionalFormatting sqref="AR113:AR118">
    <cfRule type="cellIs" dxfId="959" priority="374" stopIfTrue="1" operator="equal">
      <formula>"Algebra"</formula>
    </cfRule>
    <cfRule type="cellIs" dxfId="958" priority="375" stopIfTrue="1" operator="equal">
      <formula>"Number"</formula>
    </cfRule>
    <cfRule type="cellIs" dxfId="957" priority="376" stopIfTrue="1" operator="equal">
      <formula>"Geometry and measures"</formula>
    </cfRule>
    <cfRule type="cellIs" dxfId="956" priority="377" stopIfTrue="1" operator="equal">
      <formula>"Statistics"</formula>
    </cfRule>
  </conditionalFormatting>
  <conditionalFormatting sqref="AR113:AR118">
    <cfRule type="cellIs" dxfId="955" priority="373" operator="equal">
      <formula>"RPR"</formula>
    </cfRule>
  </conditionalFormatting>
  <conditionalFormatting sqref="AR113:AR118">
    <cfRule type="cellIs" dxfId="954" priority="372" operator="equal">
      <formula>"Probability"</formula>
    </cfRule>
  </conditionalFormatting>
  <conditionalFormatting sqref="AR109:AR112">
    <cfRule type="cellIs" dxfId="953" priority="368" stopIfTrue="1" operator="equal">
      <formula>"Algebra"</formula>
    </cfRule>
    <cfRule type="cellIs" dxfId="952" priority="369" stopIfTrue="1" operator="equal">
      <formula>"Number"</formula>
    </cfRule>
    <cfRule type="cellIs" dxfId="951" priority="370" stopIfTrue="1" operator="equal">
      <formula>"Geometry and measures"</formula>
    </cfRule>
    <cfRule type="cellIs" dxfId="950" priority="371" stopIfTrue="1" operator="equal">
      <formula>"Statistics"</formula>
    </cfRule>
  </conditionalFormatting>
  <conditionalFormatting sqref="AR109:AR112">
    <cfRule type="cellIs" dxfId="949" priority="367" operator="equal">
      <formula>"RPR"</formula>
    </cfRule>
  </conditionalFormatting>
  <conditionalFormatting sqref="AR109:AR112">
    <cfRule type="cellIs" dxfId="948" priority="366" operator="equal">
      <formula>"Probability"</formula>
    </cfRule>
  </conditionalFormatting>
  <conditionalFormatting sqref="AR128">
    <cfRule type="cellIs" dxfId="947" priority="362" stopIfTrue="1" operator="equal">
      <formula>"Algebra"</formula>
    </cfRule>
    <cfRule type="cellIs" dxfId="946" priority="363" stopIfTrue="1" operator="equal">
      <formula>"Number"</formula>
    </cfRule>
    <cfRule type="cellIs" dxfId="945" priority="364" stopIfTrue="1" operator="equal">
      <formula>"Geometry and measures"</formula>
    </cfRule>
    <cfRule type="cellIs" dxfId="944" priority="365" stopIfTrue="1" operator="equal">
      <formula>"Statistics"</formula>
    </cfRule>
  </conditionalFormatting>
  <conditionalFormatting sqref="AR128">
    <cfRule type="cellIs" dxfId="943" priority="361" operator="equal">
      <formula>"RPR"</formula>
    </cfRule>
  </conditionalFormatting>
  <conditionalFormatting sqref="AR128">
    <cfRule type="cellIs" dxfId="942" priority="360" operator="equal">
      <formula>"Probability"</formula>
    </cfRule>
  </conditionalFormatting>
  <conditionalFormatting sqref="AS112:AS113">
    <cfRule type="cellIs" dxfId="941" priority="357" stopIfTrue="1" operator="equal">
      <formula>"AO3"</formula>
    </cfRule>
    <cfRule type="cellIs" dxfId="940" priority="358" stopIfTrue="1" operator="equal">
      <formula>"AO2"</formula>
    </cfRule>
    <cfRule type="cellIs" dxfId="939" priority="359" stopIfTrue="1" operator="equal">
      <formula>"AO1"</formula>
    </cfRule>
  </conditionalFormatting>
  <conditionalFormatting sqref="AS131">
    <cfRule type="cellIs" dxfId="938" priority="354" stopIfTrue="1" operator="equal">
      <formula>"AO3"</formula>
    </cfRule>
    <cfRule type="cellIs" dxfId="937" priority="355" stopIfTrue="1" operator="equal">
      <formula>"AO2"</formula>
    </cfRule>
    <cfRule type="cellIs" dxfId="936" priority="356" stopIfTrue="1" operator="equal">
      <formula>"AO1"</formula>
    </cfRule>
  </conditionalFormatting>
  <conditionalFormatting sqref="AR119:AR121">
    <cfRule type="cellIs" dxfId="935" priority="350" stopIfTrue="1" operator="equal">
      <formula>"Algebra"</formula>
    </cfRule>
    <cfRule type="cellIs" dxfId="934" priority="351" stopIfTrue="1" operator="equal">
      <formula>"Number"</formula>
    </cfRule>
    <cfRule type="cellIs" dxfId="933" priority="352" stopIfTrue="1" operator="equal">
      <formula>"Geometry and measures"</formula>
    </cfRule>
    <cfRule type="cellIs" dxfId="932" priority="353" stopIfTrue="1" operator="equal">
      <formula>"Statistics"</formula>
    </cfRule>
  </conditionalFormatting>
  <conditionalFormatting sqref="AR119:AR121">
    <cfRule type="cellIs" dxfId="931" priority="349" operator="equal">
      <formula>"RPR"</formula>
    </cfRule>
  </conditionalFormatting>
  <conditionalFormatting sqref="AR119:AR121">
    <cfRule type="cellIs" dxfId="930" priority="348" operator="equal">
      <formula>"Probability"</formula>
    </cfRule>
  </conditionalFormatting>
  <conditionalFormatting sqref="AR127">
    <cfRule type="cellIs" dxfId="929" priority="344" stopIfTrue="1" operator="equal">
      <formula>"Algebra"</formula>
    </cfRule>
    <cfRule type="cellIs" dxfId="928" priority="345" stopIfTrue="1" operator="equal">
      <formula>"Number"</formula>
    </cfRule>
    <cfRule type="cellIs" dxfId="927" priority="346" stopIfTrue="1" operator="equal">
      <formula>"Geometry and measures"</formula>
    </cfRule>
    <cfRule type="cellIs" dxfId="926" priority="347" stopIfTrue="1" operator="equal">
      <formula>"Statistics"</formula>
    </cfRule>
  </conditionalFormatting>
  <conditionalFormatting sqref="AR127">
    <cfRule type="cellIs" dxfId="925" priority="343" operator="equal">
      <formula>"RPR"</formula>
    </cfRule>
  </conditionalFormatting>
  <conditionalFormatting sqref="AR127">
    <cfRule type="cellIs" dxfId="924" priority="342" operator="equal">
      <formula>"Probability"</formula>
    </cfRule>
  </conditionalFormatting>
  <conditionalFormatting sqref="AR125">
    <cfRule type="cellIs" dxfId="923" priority="338" stopIfTrue="1" operator="equal">
      <formula>"Algebra"</formula>
    </cfRule>
    <cfRule type="cellIs" dxfId="922" priority="339" stopIfTrue="1" operator="equal">
      <formula>"Number"</formula>
    </cfRule>
    <cfRule type="cellIs" dxfId="921" priority="340" stopIfTrue="1" operator="equal">
      <formula>"Geometry and measures"</formula>
    </cfRule>
    <cfRule type="cellIs" dxfId="920" priority="341" stopIfTrue="1" operator="equal">
      <formula>"Statistics"</formula>
    </cfRule>
  </conditionalFormatting>
  <conditionalFormatting sqref="AR125">
    <cfRule type="cellIs" dxfId="919" priority="337" operator="equal">
      <formula>"RPR"</formula>
    </cfRule>
  </conditionalFormatting>
  <conditionalFormatting sqref="AR125">
    <cfRule type="cellIs" dxfId="918" priority="336" operator="equal">
      <formula>"Probability"</formula>
    </cfRule>
  </conditionalFormatting>
  <conditionalFormatting sqref="AR130:AR132">
    <cfRule type="cellIs" dxfId="917" priority="332" stopIfTrue="1" operator="equal">
      <formula>"Algebra"</formula>
    </cfRule>
    <cfRule type="cellIs" dxfId="916" priority="333" stopIfTrue="1" operator="equal">
      <formula>"Number"</formula>
    </cfRule>
    <cfRule type="cellIs" dxfId="915" priority="334" stopIfTrue="1" operator="equal">
      <formula>"Geometry and measures"</formula>
    </cfRule>
    <cfRule type="cellIs" dxfId="914" priority="335" stopIfTrue="1" operator="equal">
      <formula>"Statistics"</formula>
    </cfRule>
  </conditionalFormatting>
  <conditionalFormatting sqref="AR130:AR132">
    <cfRule type="cellIs" dxfId="913" priority="331" operator="equal">
      <formula>"RPR"</formula>
    </cfRule>
  </conditionalFormatting>
  <conditionalFormatting sqref="AR130:AR132">
    <cfRule type="cellIs" dxfId="912" priority="330" operator="equal">
      <formula>"Probability"</formula>
    </cfRule>
  </conditionalFormatting>
  <conditionalFormatting sqref="AR135">
    <cfRule type="cellIs" dxfId="911" priority="326" stopIfTrue="1" operator="equal">
      <formula>"Algebra"</formula>
    </cfRule>
    <cfRule type="cellIs" dxfId="910" priority="327" stopIfTrue="1" operator="equal">
      <formula>"Number"</formula>
    </cfRule>
    <cfRule type="cellIs" dxfId="909" priority="328" stopIfTrue="1" operator="equal">
      <formula>"Geometry and measures"</formula>
    </cfRule>
    <cfRule type="cellIs" dxfId="908" priority="329" stopIfTrue="1" operator="equal">
      <formula>"Statistics"</formula>
    </cfRule>
  </conditionalFormatting>
  <conditionalFormatting sqref="AR135">
    <cfRule type="cellIs" dxfId="907" priority="325" operator="equal">
      <formula>"RPR"</formula>
    </cfRule>
  </conditionalFormatting>
  <conditionalFormatting sqref="AR135">
    <cfRule type="cellIs" dxfId="906" priority="324" operator="equal">
      <formula>"Probability"</formula>
    </cfRule>
  </conditionalFormatting>
  <conditionalFormatting sqref="AS110:AS111">
    <cfRule type="cellIs" dxfId="905" priority="321" stopIfTrue="1" operator="equal">
      <formula>"AO3"</formula>
    </cfRule>
    <cfRule type="cellIs" dxfId="904" priority="322" stopIfTrue="1" operator="equal">
      <formula>"AO2"</formula>
    </cfRule>
    <cfRule type="cellIs" dxfId="903" priority="323" stopIfTrue="1" operator="equal">
      <formula>"AO1"</formula>
    </cfRule>
  </conditionalFormatting>
  <conditionalFormatting sqref="AS126:AS128">
    <cfRule type="cellIs" dxfId="902" priority="318" stopIfTrue="1" operator="equal">
      <formula>"AO3"</formula>
    </cfRule>
    <cfRule type="cellIs" dxfId="901" priority="319" stopIfTrue="1" operator="equal">
      <formula>"AO2"</formula>
    </cfRule>
    <cfRule type="cellIs" dxfId="900" priority="320" stopIfTrue="1" operator="equal">
      <formula>"AO1"</formula>
    </cfRule>
  </conditionalFormatting>
  <conditionalFormatting sqref="AS130">
    <cfRule type="cellIs" dxfId="899" priority="315" stopIfTrue="1" operator="equal">
      <formula>"AO3"</formula>
    </cfRule>
    <cfRule type="cellIs" dxfId="898" priority="316" stopIfTrue="1" operator="equal">
      <formula>"AO2"</formula>
    </cfRule>
    <cfRule type="cellIs" dxfId="897" priority="317" stopIfTrue="1" operator="equal">
      <formula>"AO1"</formula>
    </cfRule>
  </conditionalFormatting>
  <conditionalFormatting sqref="AS132">
    <cfRule type="cellIs" dxfId="896" priority="312" stopIfTrue="1" operator="equal">
      <formula>"AO3"</formula>
    </cfRule>
    <cfRule type="cellIs" dxfId="895" priority="313" stopIfTrue="1" operator="equal">
      <formula>"AO2"</formula>
    </cfRule>
    <cfRule type="cellIs" dxfId="894" priority="314" stopIfTrue="1" operator="equal">
      <formula>"AO1"</formula>
    </cfRule>
  </conditionalFormatting>
  <conditionalFormatting sqref="AS136">
    <cfRule type="cellIs" dxfId="893" priority="309" stopIfTrue="1" operator="equal">
      <formula>"AO3"</formula>
    </cfRule>
    <cfRule type="cellIs" dxfId="892" priority="310" stopIfTrue="1" operator="equal">
      <formula>"AO2"</formula>
    </cfRule>
    <cfRule type="cellIs" dxfId="891" priority="311" stopIfTrue="1" operator="equal">
      <formula>"AO1"</formula>
    </cfRule>
  </conditionalFormatting>
  <conditionalFormatting sqref="AS137">
    <cfRule type="cellIs" dxfId="890" priority="306" stopIfTrue="1" operator="equal">
      <formula>"AO3"</formula>
    </cfRule>
    <cfRule type="cellIs" dxfId="889" priority="307" stopIfTrue="1" operator="equal">
      <formula>"AO2"</formula>
    </cfRule>
    <cfRule type="cellIs" dxfId="888" priority="308" stopIfTrue="1" operator="equal">
      <formula>"AO1"</formula>
    </cfRule>
  </conditionalFormatting>
  <conditionalFormatting sqref="AR97">
    <cfRule type="cellIs" dxfId="887" priority="302" stopIfTrue="1" operator="equal">
      <formula>"Algebra"</formula>
    </cfRule>
    <cfRule type="cellIs" dxfId="886" priority="303" stopIfTrue="1" operator="equal">
      <formula>"Number"</formula>
    </cfRule>
    <cfRule type="cellIs" dxfId="885" priority="304" stopIfTrue="1" operator="equal">
      <formula>"Geometry and measures"</formula>
    </cfRule>
    <cfRule type="cellIs" dxfId="884" priority="305" stopIfTrue="1" operator="equal">
      <formula>"Statistics"</formula>
    </cfRule>
  </conditionalFormatting>
  <conditionalFormatting sqref="AR97">
    <cfRule type="cellIs" dxfId="883" priority="301" operator="equal">
      <formula>"RPR"</formula>
    </cfRule>
  </conditionalFormatting>
  <conditionalFormatting sqref="AR97">
    <cfRule type="cellIs" dxfId="882" priority="300" operator="equal">
      <formula>"Probability"</formula>
    </cfRule>
  </conditionalFormatting>
  <conditionalFormatting sqref="AR122">
    <cfRule type="cellIs" dxfId="881" priority="296" stopIfTrue="1" operator="equal">
      <formula>"Algebra"</formula>
    </cfRule>
    <cfRule type="cellIs" dxfId="880" priority="297" stopIfTrue="1" operator="equal">
      <formula>"Number"</formula>
    </cfRule>
    <cfRule type="cellIs" dxfId="879" priority="298" stopIfTrue="1" operator="equal">
      <formula>"Geometry and measures"</formula>
    </cfRule>
    <cfRule type="cellIs" dxfId="878" priority="299" stopIfTrue="1" operator="equal">
      <formula>"Statistics"</formula>
    </cfRule>
  </conditionalFormatting>
  <conditionalFormatting sqref="AR122">
    <cfRule type="cellIs" dxfId="877" priority="295" operator="equal">
      <formula>"RPR"</formula>
    </cfRule>
  </conditionalFormatting>
  <conditionalFormatting sqref="AR122">
    <cfRule type="cellIs" dxfId="876" priority="294" operator="equal">
      <formula>"Probability"</formula>
    </cfRule>
  </conditionalFormatting>
  <conditionalFormatting sqref="AR129">
    <cfRule type="cellIs" dxfId="875" priority="290" stopIfTrue="1" operator="equal">
      <formula>"Algebra"</formula>
    </cfRule>
    <cfRule type="cellIs" dxfId="874" priority="291" stopIfTrue="1" operator="equal">
      <formula>"Number"</formula>
    </cfRule>
    <cfRule type="cellIs" dxfId="873" priority="292" stopIfTrue="1" operator="equal">
      <formula>"Geometry and measures"</formula>
    </cfRule>
    <cfRule type="cellIs" dxfId="872" priority="293" stopIfTrue="1" operator="equal">
      <formula>"Statistics"</formula>
    </cfRule>
  </conditionalFormatting>
  <conditionalFormatting sqref="AR129">
    <cfRule type="cellIs" dxfId="871" priority="289" operator="equal">
      <formula>"RPR"</formula>
    </cfRule>
  </conditionalFormatting>
  <conditionalFormatting sqref="AR129">
    <cfRule type="cellIs" dxfId="870" priority="288" operator="equal">
      <formula>"Probability"</formula>
    </cfRule>
  </conditionalFormatting>
  <conditionalFormatting sqref="AR134">
    <cfRule type="cellIs" dxfId="869" priority="284" stopIfTrue="1" operator="equal">
      <formula>"Algebra"</formula>
    </cfRule>
    <cfRule type="cellIs" dxfId="868" priority="285" stopIfTrue="1" operator="equal">
      <formula>"Number"</formula>
    </cfRule>
    <cfRule type="cellIs" dxfId="867" priority="286" stopIfTrue="1" operator="equal">
      <formula>"Geometry and measures"</formula>
    </cfRule>
    <cfRule type="cellIs" dxfId="866" priority="287" stopIfTrue="1" operator="equal">
      <formula>"Statistics"</formula>
    </cfRule>
  </conditionalFormatting>
  <conditionalFormatting sqref="AR134">
    <cfRule type="cellIs" dxfId="865" priority="283" operator="equal">
      <formula>"RPR"</formula>
    </cfRule>
  </conditionalFormatting>
  <conditionalFormatting sqref="AR134">
    <cfRule type="cellIs" dxfId="864" priority="282" operator="equal">
      <formula>"Probability"</formula>
    </cfRule>
  </conditionalFormatting>
  <conditionalFormatting sqref="AR138">
    <cfRule type="cellIs" dxfId="863" priority="278" stopIfTrue="1" operator="equal">
      <formula>"Algebra"</formula>
    </cfRule>
    <cfRule type="cellIs" dxfId="862" priority="279" stopIfTrue="1" operator="equal">
      <formula>"Number"</formula>
    </cfRule>
    <cfRule type="cellIs" dxfId="861" priority="280" stopIfTrue="1" operator="equal">
      <formula>"Geometry and measures"</formula>
    </cfRule>
    <cfRule type="cellIs" dxfId="860" priority="281" stopIfTrue="1" operator="equal">
      <formula>"Statistics"</formula>
    </cfRule>
  </conditionalFormatting>
  <conditionalFormatting sqref="AR138">
    <cfRule type="cellIs" dxfId="859" priority="277" operator="equal">
      <formula>"RPR"</formula>
    </cfRule>
  </conditionalFormatting>
  <conditionalFormatting sqref="AR138">
    <cfRule type="cellIs" dxfId="858" priority="276" operator="equal">
      <formula>"Probability"</formula>
    </cfRule>
  </conditionalFormatting>
  <conditionalFormatting sqref="AS109">
    <cfRule type="cellIs" dxfId="857" priority="273" stopIfTrue="1" operator="equal">
      <formula>"AO3"</formula>
    </cfRule>
    <cfRule type="cellIs" dxfId="856" priority="274" stopIfTrue="1" operator="equal">
      <formula>"AO2"</formula>
    </cfRule>
    <cfRule type="cellIs" dxfId="855" priority="275" stopIfTrue="1" operator="equal">
      <formula>"AO1"</formula>
    </cfRule>
  </conditionalFormatting>
  <conditionalFormatting sqref="AS114">
    <cfRule type="cellIs" dxfId="854" priority="270" stopIfTrue="1" operator="equal">
      <formula>"AO3"</formula>
    </cfRule>
    <cfRule type="cellIs" dxfId="853" priority="271" stopIfTrue="1" operator="equal">
      <formula>"AO2"</formula>
    </cfRule>
    <cfRule type="cellIs" dxfId="852" priority="272" stopIfTrue="1" operator="equal">
      <formula>"AO1"</formula>
    </cfRule>
  </conditionalFormatting>
  <conditionalFormatting sqref="AS122">
    <cfRule type="cellIs" dxfId="851" priority="267" stopIfTrue="1" operator="equal">
      <formula>"AO3"</formula>
    </cfRule>
    <cfRule type="cellIs" dxfId="850" priority="268" stopIfTrue="1" operator="equal">
      <formula>"AO2"</formula>
    </cfRule>
    <cfRule type="cellIs" dxfId="849" priority="269" stopIfTrue="1" operator="equal">
      <formula>"AO1"</formula>
    </cfRule>
  </conditionalFormatting>
  <conditionalFormatting sqref="AS129">
    <cfRule type="cellIs" dxfId="848" priority="264" stopIfTrue="1" operator="equal">
      <formula>"AO3"</formula>
    </cfRule>
    <cfRule type="cellIs" dxfId="847" priority="265" stopIfTrue="1" operator="equal">
      <formula>"AO2"</formula>
    </cfRule>
    <cfRule type="cellIs" dxfId="846" priority="266" stopIfTrue="1" operator="equal">
      <formula>"AO1"</formula>
    </cfRule>
  </conditionalFormatting>
  <conditionalFormatting sqref="AS133">
    <cfRule type="cellIs" dxfId="845" priority="261" stopIfTrue="1" operator="equal">
      <formula>"AO3"</formula>
    </cfRule>
    <cfRule type="cellIs" dxfId="844" priority="262" stopIfTrue="1" operator="equal">
      <formula>"AO2"</formula>
    </cfRule>
    <cfRule type="cellIs" dxfId="843" priority="263" stopIfTrue="1" operator="equal">
      <formula>"AO1"</formula>
    </cfRule>
  </conditionalFormatting>
  <conditionalFormatting sqref="AS134">
    <cfRule type="cellIs" dxfId="842" priority="258" stopIfTrue="1" operator="equal">
      <formula>"AO3"</formula>
    </cfRule>
    <cfRule type="cellIs" dxfId="841" priority="259" stopIfTrue="1" operator="equal">
      <formula>"AO2"</formula>
    </cfRule>
    <cfRule type="cellIs" dxfId="840" priority="260" stopIfTrue="1" operator="equal">
      <formula>"AO1"</formula>
    </cfRule>
  </conditionalFormatting>
  <conditionalFormatting sqref="AS135">
    <cfRule type="cellIs" dxfId="839" priority="255" stopIfTrue="1" operator="equal">
      <formula>"AO3"</formula>
    </cfRule>
    <cfRule type="cellIs" dxfId="838" priority="256" stopIfTrue="1" operator="equal">
      <formula>"AO2"</formula>
    </cfRule>
    <cfRule type="cellIs" dxfId="837" priority="257" stopIfTrue="1" operator="equal">
      <formula>"AO1"</formula>
    </cfRule>
  </conditionalFormatting>
  <conditionalFormatting sqref="AS138">
    <cfRule type="cellIs" dxfId="836" priority="252" stopIfTrue="1" operator="equal">
      <formula>"AO3"</formula>
    </cfRule>
    <cfRule type="cellIs" dxfId="835" priority="253" stopIfTrue="1" operator="equal">
      <formula>"AO2"</formula>
    </cfRule>
    <cfRule type="cellIs" dxfId="834" priority="254" stopIfTrue="1" operator="equal">
      <formula>"AO1"</formula>
    </cfRule>
  </conditionalFormatting>
  <conditionalFormatting sqref="AR166 AR169:AR170 AR178 AR162:AR163 AR172 AR151:AR153 AR156">
    <cfRule type="cellIs" dxfId="833" priority="248" stopIfTrue="1" operator="equal">
      <formula>"Algebra"</formula>
    </cfRule>
    <cfRule type="cellIs" dxfId="832" priority="249" stopIfTrue="1" operator="equal">
      <formula>"Number"</formula>
    </cfRule>
    <cfRule type="cellIs" dxfId="831" priority="250" stopIfTrue="1" operator="equal">
      <formula>"Geometry and measures"</formula>
    </cfRule>
    <cfRule type="cellIs" dxfId="830" priority="251" stopIfTrue="1" operator="equal">
      <formula>"Statistics"</formula>
    </cfRule>
  </conditionalFormatting>
  <conditionalFormatting sqref="AS156 AS140:AS150">
    <cfRule type="cellIs" dxfId="829" priority="245" stopIfTrue="1" operator="equal">
      <formula>"AO3"</formula>
    </cfRule>
    <cfRule type="cellIs" dxfId="828" priority="246" stopIfTrue="1" operator="equal">
      <formula>"AO2"</formula>
    </cfRule>
    <cfRule type="cellIs" dxfId="827" priority="247" stopIfTrue="1" operator="equal">
      <formula>"AO1"</formula>
    </cfRule>
  </conditionalFormatting>
  <conditionalFormatting sqref="AR166 AR169:AR170 AR178 AR162:AR163 AR172 AR151:AR153 AR156">
    <cfRule type="cellIs" dxfId="826" priority="244" operator="equal">
      <formula>"RPR"</formula>
    </cfRule>
  </conditionalFormatting>
  <conditionalFormatting sqref="AR166 AR169:AR170 AR178 AR162:AR163 AR172 AR151:AR153 AR156">
    <cfRule type="cellIs" dxfId="825" priority="243" operator="equal">
      <formula>"Probability"</formula>
    </cfRule>
  </conditionalFormatting>
  <conditionalFormatting sqref="AR159:AR160">
    <cfRule type="cellIs" dxfId="824" priority="239" stopIfTrue="1" operator="equal">
      <formula>"Algebra"</formula>
    </cfRule>
    <cfRule type="cellIs" dxfId="823" priority="240" stopIfTrue="1" operator="equal">
      <formula>"Number"</formula>
    </cfRule>
    <cfRule type="cellIs" dxfId="822" priority="241" stopIfTrue="1" operator="equal">
      <formula>"Geometry and measures"</formula>
    </cfRule>
    <cfRule type="cellIs" dxfId="821" priority="242" stopIfTrue="1" operator="equal">
      <formula>"Statistics"</formula>
    </cfRule>
  </conditionalFormatting>
  <conditionalFormatting sqref="AR159:AR160">
    <cfRule type="cellIs" dxfId="820" priority="238" operator="equal">
      <formula>"RPR"</formula>
    </cfRule>
  </conditionalFormatting>
  <conditionalFormatting sqref="AR159:AR160">
    <cfRule type="cellIs" dxfId="819" priority="237" operator="equal">
      <formula>"Probability"</formula>
    </cfRule>
  </conditionalFormatting>
  <conditionalFormatting sqref="AS163:AS164 AS166:AS169">
    <cfRule type="cellIs" dxfId="818" priority="234" stopIfTrue="1" operator="equal">
      <formula>"AO3"</formula>
    </cfRule>
    <cfRule type="cellIs" dxfId="817" priority="235" stopIfTrue="1" operator="equal">
      <formula>"AO2"</formula>
    </cfRule>
    <cfRule type="cellIs" dxfId="816" priority="236" stopIfTrue="1" operator="equal">
      <formula>"AO1"</formula>
    </cfRule>
  </conditionalFormatting>
  <conditionalFormatting sqref="AR176">
    <cfRule type="cellIs" dxfId="815" priority="230" stopIfTrue="1" operator="equal">
      <formula>"Algebra"</formula>
    </cfRule>
    <cfRule type="cellIs" dxfId="814" priority="231" stopIfTrue="1" operator="equal">
      <formula>"Number"</formula>
    </cfRule>
    <cfRule type="cellIs" dxfId="813" priority="232" stopIfTrue="1" operator="equal">
      <formula>"Geometry and measures"</formula>
    </cfRule>
    <cfRule type="cellIs" dxfId="812" priority="233" stopIfTrue="1" operator="equal">
      <formula>"Statistics"</formula>
    </cfRule>
  </conditionalFormatting>
  <conditionalFormatting sqref="AR176">
    <cfRule type="cellIs" dxfId="811" priority="229" operator="equal">
      <formula>"RPR"</formula>
    </cfRule>
  </conditionalFormatting>
  <conditionalFormatting sqref="AR176">
    <cfRule type="cellIs" dxfId="810" priority="228" operator="equal">
      <formula>"Probability"</formula>
    </cfRule>
  </conditionalFormatting>
  <conditionalFormatting sqref="AR145">
    <cfRule type="cellIs" dxfId="809" priority="224" stopIfTrue="1" operator="equal">
      <formula>"Algebra"</formula>
    </cfRule>
    <cfRule type="cellIs" dxfId="808" priority="225" stopIfTrue="1" operator="equal">
      <formula>"Number"</formula>
    </cfRule>
    <cfRule type="cellIs" dxfId="807" priority="226" stopIfTrue="1" operator="equal">
      <formula>"Geometry and measures"</formula>
    </cfRule>
    <cfRule type="cellIs" dxfId="806" priority="227" stopIfTrue="1" operator="equal">
      <formula>"Statistics"</formula>
    </cfRule>
  </conditionalFormatting>
  <conditionalFormatting sqref="AR145">
    <cfRule type="cellIs" dxfId="805" priority="223" operator="equal">
      <formula>"RPR"</formula>
    </cfRule>
  </conditionalFormatting>
  <conditionalFormatting sqref="AR145">
    <cfRule type="cellIs" dxfId="804" priority="222" operator="equal">
      <formula>"Probability"</formula>
    </cfRule>
  </conditionalFormatting>
  <conditionalFormatting sqref="AR165">
    <cfRule type="cellIs" dxfId="803" priority="218" stopIfTrue="1" operator="equal">
      <formula>"Algebra"</formula>
    </cfRule>
    <cfRule type="cellIs" dxfId="802" priority="219" stopIfTrue="1" operator="equal">
      <formula>"Number"</formula>
    </cfRule>
    <cfRule type="cellIs" dxfId="801" priority="220" stopIfTrue="1" operator="equal">
      <formula>"Geometry and measures"</formula>
    </cfRule>
    <cfRule type="cellIs" dxfId="800" priority="221" stopIfTrue="1" operator="equal">
      <formula>"Statistics"</formula>
    </cfRule>
  </conditionalFormatting>
  <conditionalFormatting sqref="AR165">
    <cfRule type="cellIs" dxfId="799" priority="217" operator="equal">
      <formula>"RPR"</formula>
    </cfRule>
  </conditionalFormatting>
  <conditionalFormatting sqref="AR165">
    <cfRule type="cellIs" dxfId="798" priority="216" operator="equal">
      <formula>"Probability"</formula>
    </cfRule>
  </conditionalFormatting>
  <conditionalFormatting sqref="AR168">
    <cfRule type="cellIs" dxfId="797" priority="212" stopIfTrue="1" operator="equal">
      <formula>"Algebra"</formula>
    </cfRule>
    <cfRule type="cellIs" dxfId="796" priority="213" stopIfTrue="1" operator="equal">
      <formula>"Number"</formula>
    </cfRule>
    <cfRule type="cellIs" dxfId="795" priority="214" stopIfTrue="1" operator="equal">
      <formula>"Geometry and measures"</formula>
    </cfRule>
    <cfRule type="cellIs" dxfId="794" priority="215" stopIfTrue="1" operator="equal">
      <formula>"Statistics"</formula>
    </cfRule>
  </conditionalFormatting>
  <conditionalFormatting sqref="AR168">
    <cfRule type="cellIs" dxfId="793" priority="211" operator="equal">
      <formula>"RPR"</formula>
    </cfRule>
  </conditionalFormatting>
  <conditionalFormatting sqref="AR168">
    <cfRule type="cellIs" dxfId="792" priority="210" operator="equal">
      <formula>"Probability"</formula>
    </cfRule>
  </conditionalFormatting>
  <conditionalFormatting sqref="AR181">
    <cfRule type="cellIs" dxfId="791" priority="206" stopIfTrue="1" operator="equal">
      <formula>"Algebra"</formula>
    </cfRule>
    <cfRule type="cellIs" dxfId="790" priority="207" stopIfTrue="1" operator="equal">
      <formula>"Number"</formula>
    </cfRule>
    <cfRule type="cellIs" dxfId="789" priority="208" stopIfTrue="1" operator="equal">
      <formula>"Geometry and measures"</formula>
    </cfRule>
    <cfRule type="cellIs" dxfId="788" priority="209" stopIfTrue="1" operator="equal">
      <formula>"Statistics"</formula>
    </cfRule>
  </conditionalFormatting>
  <conditionalFormatting sqref="AR181">
    <cfRule type="cellIs" dxfId="787" priority="205" operator="equal">
      <formula>"RPR"</formula>
    </cfRule>
  </conditionalFormatting>
  <conditionalFormatting sqref="AR181">
    <cfRule type="cellIs" dxfId="786" priority="204" operator="equal">
      <formula>"Probability"</formula>
    </cfRule>
  </conditionalFormatting>
  <conditionalFormatting sqref="AS176">
    <cfRule type="cellIs" dxfId="785" priority="201" stopIfTrue="1" operator="equal">
      <formula>"AO3"</formula>
    </cfRule>
    <cfRule type="cellIs" dxfId="784" priority="202" stopIfTrue="1" operator="equal">
      <formula>"AO2"</formula>
    </cfRule>
    <cfRule type="cellIs" dxfId="783" priority="203" stopIfTrue="1" operator="equal">
      <formula>"AO1"</formula>
    </cfRule>
  </conditionalFormatting>
  <conditionalFormatting sqref="AR140:AR144">
    <cfRule type="cellIs" dxfId="782" priority="197" stopIfTrue="1" operator="equal">
      <formula>"Algebra"</formula>
    </cfRule>
    <cfRule type="cellIs" dxfId="781" priority="198" stopIfTrue="1" operator="equal">
      <formula>"Number"</formula>
    </cfRule>
    <cfRule type="cellIs" dxfId="780" priority="199" stopIfTrue="1" operator="equal">
      <formula>"Geometry and measures"</formula>
    </cfRule>
    <cfRule type="cellIs" dxfId="779" priority="200" stopIfTrue="1" operator="equal">
      <formula>"Statistics"</formula>
    </cfRule>
  </conditionalFormatting>
  <conditionalFormatting sqref="AR140:AR144">
    <cfRule type="cellIs" dxfId="778" priority="196" operator="equal">
      <formula>"RPR"</formula>
    </cfRule>
  </conditionalFormatting>
  <conditionalFormatting sqref="AR140:AR144">
    <cfRule type="cellIs" dxfId="777" priority="195" operator="equal">
      <formula>"Probability"</formula>
    </cfRule>
  </conditionalFormatting>
  <conditionalFormatting sqref="AR158">
    <cfRule type="cellIs" dxfId="776" priority="191" stopIfTrue="1" operator="equal">
      <formula>"Algebra"</formula>
    </cfRule>
    <cfRule type="cellIs" dxfId="775" priority="192" stopIfTrue="1" operator="equal">
      <formula>"Number"</formula>
    </cfRule>
    <cfRule type="cellIs" dxfId="774" priority="193" stopIfTrue="1" operator="equal">
      <formula>"Geometry and measures"</formula>
    </cfRule>
    <cfRule type="cellIs" dxfId="773" priority="194" stopIfTrue="1" operator="equal">
      <formula>"Statistics"</formula>
    </cfRule>
  </conditionalFormatting>
  <conditionalFormatting sqref="AR158">
    <cfRule type="cellIs" dxfId="772" priority="190" operator="equal">
      <formula>"RPR"</formula>
    </cfRule>
  </conditionalFormatting>
  <conditionalFormatting sqref="AR158">
    <cfRule type="cellIs" dxfId="771" priority="189" operator="equal">
      <formula>"Probability"</formula>
    </cfRule>
  </conditionalFormatting>
  <conditionalFormatting sqref="AR161">
    <cfRule type="cellIs" dxfId="770" priority="185" stopIfTrue="1" operator="equal">
      <formula>"Algebra"</formula>
    </cfRule>
    <cfRule type="cellIs" dxfId="769" priority="186" stopIfTrue="1" operator="equal">
      <formula>"Number"</formula>
    </cfRule>
    <cfRule type="cellIs" dxfId="768" priority="187" stopIfTrue="1" operator="equal">
      <formula>"Geometry and measures"</formula>
    </cfRule>
    <cfRule type="cellIs" dxfId="767" priority="188" stopIfTrue="1" operator="equal">
      <formula>"Statistics"</formula>
    </cfRule>
  </conditionalFormatting>
  <conditionalFormatting sqref="AR161">
    <cfRule type="cellIs" dxfId="766" priority="184" operator="equal">
      <formula>"RPR"</formula>
    </cfRule>
  </conditionalFormatting>
  <conditionalFormatting sqref="AR161">
    <cfRule type="cellIs" dxfId="765" priority="183" operator="equal">
      <formula>"Probability"</formula>
    </cfRule>
  </conditionalFormatting>
  <conditionalFormatting sqref="AR164">
    <cfRule type="cellIs" dxfId="764" priority="179" stopIfTrue="1" operator="equal">
      <formula>"Algebra"</formula>
    </cfRule>
    <cfRule type="cellIs" dxfId="763" priority="180" stopIfTrue="1" operator="equal">
      <formula>"Number"</formula>
    </cfRule>
    <cfRule type="cellIs" dxfId="762" priority="181" stopIfTrue="1" operator="equal">
      <formula>"Geometry and measures"</formula>
    </cfRule>
    <cfRule type="cellIs" dxfId="761" priority="182" stopIfTrue="1" operator="equal">
      <formula>"Statistics"</formula>
    </cfRule>
  </conditionalFormatting>
  <conditionalFormatting sqref="AR164">
    <cfRule type="cellIs" dxfId="760" priority="178" operator="equal">
      <formula>"RPR"</formula>
    </cfRule>
  </conditionalFormatting>
  <conditionalFormatting sqref="AR164">
    <cfRule type="cellIs" dxfId="759" priority="177" operator="equal">
      <formula>"Probability"</formula>
    </cfRule>
  </conditionalFormatting>
  <conditionalFormatting sqref="AR175">
    <cfRule type="cellIs" dxfId="758" priority="173" stopIfTrue="1" operator="equal">
      <formula>"Algebra"</formula>
    </cfRule>
    <cfRule type="cellIs" dxfId="757" priority="174" stopIfTrue="1" operator="equal">
      <formula>"Number"</formula>
    </cfRule>
    <cfRule type="cellIs" dxfId="756" priority="175" stopIfTrue="1" operator="equal">
      <formula>"Geometry and measures"</formula>
    </cfRule>
    <cfRule type="cellIs" dxfId="755" priority="176" stopIfTrue="1" operator="equal">
      <formula>"Statistics"</formula>
    </cfRule>
  </conditionalFormatting>
  <conditionalFormatting sqref="AR175">
    <cfRule type="cellIs" dxfId="754" priority="172" operator="equal">
      <formula>"RPR"</formula>
    </cfRule>
  </conditionalFormatting>
  <conditionalFormatting sqref="AR175">
    <cfRule type="cellIs" dxfId="753" priority="171" operator="equal">
      <formula>"Probability"</formula>
    </cfRule>
  </conditionalFormatting>
  <conditionalFormatting sqref="AR179">
    <cfRule type="cellIs" dxfId="752" priority="167" stopIfTrue="1" operator="equal">
      <formula>"Algebra"</formula>
    </cfRule>
    <cfRule type="cellIs" dxfId="751" priority="168" stopIfTrue="1" operator="equal">
      <formula>"Number"</formula>
    </cfRule>
    <cfRule type="cellIs" dxfId="750" priority="169" stopIfTrue="1" operator="equal">
      <formula>"Geometry and measures"</formula>
    </cfRule>
    <cfRule type="cellIs" dxfId="749" priority="170" stopIfTrue="1" operator="equal">
      <formula>"Statistics"</formula>
    </cfRule>
  </conditionalFormatting>
  <conditionalFormatting sqref="AR179">
    <cfRule type="cellIs" dxfId="748" priority="166" operator="equal">
      <formula>"RPR"</formula>
    </cfRule>
  </conditionalFormatting>
  <conditionalFormatting sqref="AR179">
    <cfRule type="cellIs" dxfId="747" priority="165" operator="equal">
      <formula>"Probability"</formula>
    </cfRule>
  </conditionalFormatting>
  <conditionalFormatting sqref="AS160">
    <cfRule type="cellIs" dxfId="746" priority="162" stopIfTrue="1" operator="equal">
      <formula>"AO3"</formula>
    </cfRule>
    <cfRule type="cellIs" dxfId="745" priority="163" stopIfTrue="1" operator="equal">
      <formula>"AO2"</formula>
    </cfRule>
    <cfRule type="cellIs" dxfId="744" priority="164" stopIfTrue="1" operator="equal">
      <formula>"AO1"</formula>
    </cfRule>
  </conditionalFormatting>
  <conditionalFormatting sqref="AS161">
    <cfRule type="cellIs" dxfId="743" priority="159" stopIfTrue="1" operator="equal">
      <formula>"AO3"</formula>
    </cfRule>
    <cfRule type="cellIs" dxfId="742" priority="160" stopIfTrue="1" operator="equal">
      <formula>"AO2"</formula>
    </cfRule>
    <cfRule type="cellIs" dxfId="741" priority="161" stopIfTrue="1" operator="equal">
      <formula>"AO1"</formula>
    </cfRule>
  </conditionalFormatting>
  <conditionalFormatting sqref="AS174">
    <cfRule type="cellIs" dxfId="740" priority="156" stopIfTrue="1" operator="equal">
      <formula>"AO3"</formula>
    </cfRule>
    <cfRule type="cellIs" dxfId="739" priority="157" stopIfTrue="1" operator="equal">
      <formula>"AO2"</formula>
    </cfRule>
    <cfRule type="cellIs" dxfId="738" priority="158" stopIfTrue="1" operator="equal">
      <formula>"AO1"</formula>
    </cfRule>
  </conditionalFormatting>
  <conditionalFormatting sqref="AR146:AR148">
    <cfRule type="cellIs" dxfId="737" priority="152" stopIfTrue="1" operator="equal">
      <formula>"Algebra"</formula>
    </cfRule>
    <cfRule type="cellIs" dxfId="736" priority="153" stopIfTrue="1" operator="equal">
      <formula>"Number"</formula>
    </cfRule>
    <cfRule type="cellIs" dxfId="735" priority="154" stopIfTrue="1" operator="equal">
      <formula>"Geometry and measures"</formula>
    </cfRule>
    <cfRule type="cellIs" dxfId="734" priority="155" stopIfTrue="1" operator="equal">
      <formula>"Statistics"</formula>
    </cfRule>
  </conditionalFormatting>
  <conditionalFormatting sqref="AR146:AR148">
    <cfRule type="cellIs" dxfId="733" priority="151" operator="equal">
      <formula>"RPR"</formula>
    </cfRule>
  </conditionalFormatting>
  <conditionalFormatting sqref="AR146:AR148">
    <cfRule type="cellIs" dxfId="732" priority="150" operator="equal">
      <formula>"Probability"</formula>
    </cfRule>
  </conditionalFormatting>
  <conditionalFormatting sqref="AR149:AR150">
    <cfRule type="cellIs" dxfId="731" priority="146" stopIfTrue="1" operator="equal">
      <formula>"Algebra"</formula>
    </cfRule>
    <cfRule type="cellIs" dxfId="730" priority="147" stopIfTrue="1" operator="equal">
      <formula>"Number"</formula>
    </cfRule>
    <cfRule type="cellIs" dxfId="729" priority="148" stopIfTrue="1" operator="equal">
      <formula>"Geometry and measures"</formula>
    </cfRule>
    <cfRule type="cellIs" dxfId="728" priority="149" stopIfTrue="1" operator="equal">
      <formula>"Statistics"</formula>
    </cfRule>
  </conditionalFormatting>
  <conditionalFormatting sqref="AR149:AR150">
    <cfRule type="cellIs" dxfId="727" priority="145" operator="equal">
      <formula>"RPR"</formula>
    </cfRule>
  </conditionalFormatting>
  <conditionalFormatting sqref="AR149:AR150">
    <cfRule type="cellIs" dxfId="726" priority="144" operator="equal">
      <formula>"Probability"</formula>
    </cfRule>
  </conditionalFormatting>
  <conditionalFormatting sqref="AR167">
    <cfRule type="cellIs" dxfId="725" priority="140" stopIfTrue="1" operator="equal">
      <formula>"Algebra"</formula>
    </cfRule>
    <cfRule type="cellIs" dxfId="724" priority="141" stopIfTrue="1" operator="equal">
      <formula>"Number"</formula>
    </cfRule>
    <cfRule type="cellIs" dxfId="723" priority="142" stopIfTrue="1" operator="equal">
      <formula>"Geometry and measures"</formula>
    </cfRule>
    <cfRule type="cellIs" dxfId="722" priority="143" stopIfTrue="1" operator="equal">
      <formula>"Statistics"</formula>
    </cfRule>
  </conditionalFormatting>
  <conditionalFormatting sqref="AR167">
    <cfRule type="cellIs" dxfId="721" priority="139" operator="equal">
      <formula>"RPR"</formula>
    </cfRule>
  </conditionalFormatting>
  <conditionalFormatting sqref="AR167">
    <cfRule type="cellIs" dxfId="720" priority="138" operator="equal">
      <formula>"Probability"</formula>
    </cfRule>
  </conditionalFormatting>
  <conditionalFormatting sqref="AR180">
    <cfRule type="cellIs" dxfId="719" priority="134" stopIfTrue="1" operator="equal">
      <formula>"Algebra"</formula>
    </cfRule>
    <cfRule type="cellIs" dxfId="718" priority="135" stopIfTrue="1" operator="equal">
      <formula>"Number"</formula>
    </cfRule>
    <cfRule type="cellIs" dxfId="717" priority="136" stopIfTrue="1" operator="equal">
      <formula>"Geometry and measures"</formula>
    </cfRule>
    <cfRule type="cellIs" dxfId="716" priority="137" stopIfTrue="1" operator="equal">
      <formula>"Statistics"</formula>
    </cfRule>
  </conditionalFormatting>
  <conditionalFormatting sqref="AR180">
    <cfRule type="cellIs" dxfId="715" priority="133" operator="equal">
      <formula>"RPR"</formula>
    </cfRule>
  </conditionalFormatting>
  <conditionalFormatting sqref="AR180">
    <cfRule type="cellIs" dxfId="714" priority="132" operator="equal">
      <formula>"Probability"</formula>
    </cfRule>
  </conditionalFormatting>
  <conditionalFormatting sqref="AR182">
    <cfRule type="cellIs" dxfId="713" priority="128" stopIfTrue="1" operator="equal">
      <formula>"Algebra"</formula>
    </cfRule>
    <cfRule type="cellIs" dxfId="712" priority="129" stopIfTrue="1" operator="equal">
      <formula>"Number"</formula>
    </cfRule>
    <cfRule type="cellIs" dxfId="711" priority="130" stopIfTrue="1" operator="equal">
      <formula>"Geometry and measures"</formula>
    </cfRule>
    <cfRule type="cellIs" dxfId="710" priority="131" stopIfTrue="1" operator="equal">
      <formula>"Statistics"</formula>
    </cfRule>
  </conditionalFormatting>
  <conditionalFormatting sqref="AR182">
    <cfRule type="cellIs" dxfId="709" priority="127" operator="equal">
      <formula>"RPR"</formula>
    </cfRule>
  </conditionalFormatting>
  <conditionalFormatting sqref="AR182">
    <cfRule type="cellIs" dxfId="708" priority="126" operator="equal">
      <formula>"Probability"</formula>
    </cfRule>
  </conditionalFormatting>
  <conditionalFormatting sqref="AR183:AR184">
    <cfRule type="cellIs" dxfId="707" priority="122" stopIfTrue="1" operator="equal">
      <formula>"Algebra"</formula>
    </cfRule>
    <cfRule type="cellIs" dxfId="706" priority="123" stopIfTrue="1" operator="equal">
      <formula>"Number"</formula>
    </cfRule>
    <cfRule type="cellIs" dxfId="705" priority="124" stopIfTrue="1" operator="equal">
      <formula>"Geometry and measures"</formula>
    </cfRule>
    <cfRule type="cellIs" dxfId="704" priority="125" stopIfTrue="1" operator="equal">
      <formula>"Statistics"</formula>
    </cfRule>
  </conditionalFormatting>
  <conditionalFormatting sqref="AR183:AR184">
    <cfRule type="cellIs" dxfId="703" priority="121" operator="equal">
      <formula>"RPR"</formula>
    </cfRule>
  </conditionalFormatting>
  <conditionalFormatting sqref="AR183:AR184">
    <cfRule type="cellIs" dxfId="702" priority="120" operator="equal">
      <formula>"Probability"</formula>
    </cfRule>
  </conditionalFormatting>
  <conditionalFormatting sqref="AS151">
    <cfRule type="cellIs" dxfId="701" priority="117" stopIfTrue="1" operator="equal">
      <formula>"AO3"</formula>
    </cfRule>
    <cfRule type="cellIs" dxfId="700" priority="118" stopIfTrue="1" operator="equal">
      <formula>"AO2"</formula>
    </cfRule>
    <cfRule type="cellIs" dxfId="699" priority="119" stopIfTrue="1" operator="equal">
      <formula>"AO1"</formula>
    </cfRule>
  </conditionalFormatting>
  <conditionalFormatting sqref="AS170">
    <cfRule type="cellIs" dxfId="698" priority="114" stopIfTrue="1" operator="equal">
      <formula>"AO3"</formula>
    </cfRule>
    <cfRule type="cellIs" dxfId="697" priority="115" stopIfTrue="1" operator="equal">
      <formula>"AO2"</formula>
    </cfRule>
    <cfRule type="cellIs" dxfId="696" priority="116" stopIfTrue="1" operator="equal">
      <formula>"AO1"</formula>
    </cfRule>
  </conditionalFormatting>
  <conditionalFormatting sqref="AS175">
    <cfRule type="cellIs" dxfId="695" priority="111" stopIfTrue="1" operator="equal">
      <formula>"AO3"</formula>
    </cfRule>
    <cfRule type="cellIs" dxfId="694" priority="112" stopIfTrue="1" operator="equal">
      <formula>"AO2"</formula>
    </cfRule>
    <cfRule type="cellIs" dxfId="693" priority="113" stopIfTrue="1" operator="equal">
      <formula>"AO1"</formula>
    </cfRule>
  </conditionalFormatting>
  <conditionalFormatting sqref="AS178">
    <cfRule type="cellIs" dxfId="692" priority="108" stopIfTrue="1" operator="equal">
      <formula>"AO3"</formula>
    </cfRule>
    <cfRule type="cellIs" dxfId="691" priority="109" stopIfTrue="1" operator="equal">
      <formula>"AO2"</formula>
    </cfRule>
    <cfRule type="cellIs" dxfId="690" priority="110" stopIfTrue="1" operator="equal">
      <formula>"AO1"</formula>
    </cfRule>
  </conditionalFormatting>
  <conditionalFormatting sqref="AS180">
    <cfRule type="cellIs" dxfId="689" priority="105" stopIfTrue="1" operator="equal">
      <formula>"AO3"</formula>
    </cfRule>
    <cfRule type="cellIs" dxfId="688" priority="106" stopIfTrue="1" operator="equal">
      <formula>"AO2"</formula>
    </cfRule>
    <cfRule type="cellIs" dxfId="687" priority="107" stopIfTrue="1" operator="equal">
      <formula>"AO1"</formula>
    </cfRule>
  </conditionalFormatting>
  <conditionalFormatting sqref="AS181:AS182">
    <cfRule type="cellIs" dxfId="686" priority="102" stopIfTrue="1" operator="equal">
      <formula>"AO3"</formula>
    </cfRule>
    <cfRule type="cellIs" dxfId="685" priority="103" stopIfTrue="1" operator="equal">
      <formula>"AO2"</formula>
    </cfRule>
    <cfRule type="cellIs" dxfId="684" priority="104" stopIfTrue="1" operator="equal">
      <formula>"AO1"</formula>
    </cfRule>
  </conditionalFormatting>
  <conditionalFormatting sqref="AR154">
    <cfRule type="cellIs" dxfId="683" priority="98" stopIfTrue="1" operator="equal">
      <formula>"Algebra"</formula>
    </cfRule>
    <cfRule type="cellIs" dxfId="682" priority="99" stopIfTrue="1" operator="equal">
      <formula>"Number"</formula>
    </cfRule>
    <cfRule type="cellIs" dxfId="681" priority="100" stopIfTrue="1" operator="equal">
      <formula>"Geometry and measures"</formula>
    </cfRule>
    <cfRule type="cellIs" dxfId="680" priority="101" stopIfTrue="1" operator="equal">
      <formula>"Statistics"</formula>
    </cfRule>
  </conditionalFormatting>
  <conditionalFormatting sqref="AR154">
    <cfRule type="cellIs" dxfId="679" priority="97" operator="equal">
      <formula>"RPR"</formula>
    </cfRule>
  </conditionalFormatting>
  <conditionalFormatting sqref="AR154">
    <cfRule type="cellIs" dxfId="678" priority="96" operator="equal">
      <formula>"Probability"</formula>
    </cfRule>
  </conditionalFormatting>
  <conditionalFormatting sqref="AR155">
    <cfRule type="cellIs" dxfId="677" priority="92" stopIfTrue="1" operator="equal">
      <formula>"Algebra"</formula>
    </cfRule>
    <cfRule type="cellIs" dxfId="676" priority="93" stopIfTrue="1" operator="equal">
      <formula>"Number"</formula>
    </cfRule>
    <cfRule type="cellIs" dxfId="675" priority="94" stopIfTrue="1" operator="equal">
      <formula>"Geometry and measures"</formula>
    </cfRule>
    <cfRule type="cellIs" dxfId="674" priority="95" stopIfTrue="1" operator="equal">
      <formula>"Statistics"</formula>
    </cfRule>
  </conditionalFormatting>
  <conditionalFormatting sqref="AR155">
    <cfRule type="cellIs" dxfId="673" priority="91" operator="equal">
      <formula>"RPR"</formula>
    </cfRule>
  </conditionalFormatting>
  <conditionalFormatting sqref="AR155">
    <cfRule type="cellIs" dxfId="672" priority="90" operator="equal">
      <formula>"Probability"</formula>
    </cfRule>
  </conditionalFormatting>
  <conditionalFormatting sqref="AR157">
    <cfRule type="cellIs" dxfId="671" priority="86" stopIfTrue="1" operator="equal">
      <formula>"Algebra"</formula>
    </cfRule>
    <cfRule type="cellIs" dxfId="670" priority="87" stopIfTrue="1" operator="equal">
      <formula>"Number"</formula>
    </cfRule>
    <cfRule type="cellIs" dxfId="669" priority="88" stopIfTrue="1" operator="equal">
      <formula>"Geometry and measures"</formula>
    </cfRule>
    <cfRule type="cellIs" dxfId="668" priority="89" stopIfTrue="1" operator="equal">
      <formula>"Statistics"</formula>
    </cfRule>
  </conditionalFormatting>
  <conditionalFormatting sqref="AR157">
    <cfRule type="cellIs" dxfId="667" priority="85" operator="equal">
      <formula>"RPR"</formula>
    </cfRule>
  </conditionalFormatting>
  <conditionalFormatting sqref="AR157">
    <cfRule type="cellIs" dxfId="666" priority="84" operator="equal">
      <formula>"Probability"</formula>
    </cfRule>
  </conditionalFormatting>
  <conditionalFormatting sqref="AR174">
    <cfRule type="cellIs" dxfId="665" priority="80" stopIfTrue="1" operator="equal">
      <formula>"Algebra"</formula>
    </cfRule>
    <cfRule type="cellIs" dxfId="664" priority="81" stopIfTrue="1" operator="equal">
      <formula>"Number"</formula>
    </cfRule>
    <cfRule type="cellIs" dxfId="663" priority="82" stopIfTrue="1" operator="equal">
      <formula>"Geometry and measures"</formula>
    </cfRule>
    <cfRule type="cellIs" dxfId="662" priority="83" stopIfTrue="1" operator="equal">
      <formula>"Statistics"</formula>
    </cfRule>
  </conditionalFormatting>
  <conditionalFormatting sqref="AR174">
    <cfRule type="cellIs" dxfId="661" priority="79" operator="equal">
      <formula>"RPR"</formula>
    </cfRule>
  </conditionalFormatting>
  <conditionalFormatting sqref="AR174">
    <cfRule type="cellIs" dxfId="660" priority="78" operator="equal">
      <formula>"Probability"</formula>
    </cfRule>
  </conditionalFormatting>
  <conditionalFormatting sqref="AR173">
    <cfRule type="cellIs" dxfId="659" priority="74" stopIfTrue="1" operator="equal">
      <formula>"Algebra"</formula>
    </cfRule>
    <cfRule type="cellIs" dxfId="658" priority="75" stopIfTrue="1" operator="equal">
      <formula>"Number"</formula>
    </cfRule>
    <cfRule type="cellIs" dxfId="657" priority="76" stopIfTrue="1" operator="equal">
      <formula>"Geometry and measures"</formula>
    </cfRule>
    <cfRule type="cellIs" dxfId="656" priority="77" stopIfTrue="1" operator="equal">
      <formula>"Statistics"</formula>
    </cfRule>
  </conditionalFormatting>
  <conditionalFormatting sqref="AR173">
    <cfRule type="cellIs" dxfId="655" priority="73" operator="equal">
      <formula>"RPR"</formula>
    </cfRule>
  </conditionalFormatting>
  <conditionalFormatting sqref="AR173">
    <cfRule type="cellIs" dxfId="654" priority="72" operator="equal">
      <formula>"Probability"</formula>
    </cfRule>
  </conditionalFormatting>
  <conditionalFormatting sqref="AR171">
    <cfRule type="cellIs" dxfId="653" priority="68" stopIfTrue="1" operator="equal">
      <formula>"Algebra"</formula>
    </cfRule>
    <cfRule type="cellIs" dxfId="652" priority="69" stopIfTrue="1" operator="equal">
      <formula>"Number"</formula>
    </cfRule>
    <cfRule type="cellIs" dxfId="651" priority="70" stopIfTrue="1" operator="equal">
      <formula>"Geometry and measures"</formula>
    </cfRule>
    <cfRule type="cellIs" dxfId="650" priority="71" stopIfTrue="1" operator="equal">
      <formula>"Statistics"</formula>
    </cfRule>
  </conditionalFormatting>
  <conditionalFormatting sqref="AR171">
    <cfRule type="cellIs" dxfId="649" priority="67" operator="equal">
      <formula>"RPR"</formula>
    </cfRule>
  </conditionalFormatting>
  <conditionalFormatting sqref="AR171">
    <cfRule type="cellIs" dxfId="648" priority="66" operator="equal">
      <formula>"Probability"</formula>
    </cfRule>
  </conditionalFormatting>
  <conditionalFormatting sqref="AR177">
    <cfRule type="cellIs" dxfId="647" priority="62" stopIfTrue="1" operator="equal">
      <formula>"Algebra"</formula>
    </cfRule>
    <cfRule type="cellIs" dxfId="646" priority="63" stopIfTrue="1" operator="equal">
      <formula>"Number"</formula>
    </cfRule>
    <cfRule type="cellIs" dxfId="645" priority="64" stopIfTrue="1" operator="equal">
      <formula>"Geometry and measures"</formula>
    </cfRule>
    <cfRule type="cellIs" dxfId="644" priority="65" stopIfTrue="1" operator="equal">
      <formula>"Statistics"</formula>
    </cfRule>
  </conditionalFormatting>
  <conditionalFormatting sqref="AR177">
    <cfRule type="cellIs" dxfId="643" priority="61" operator="equal">
      <formula>"RPR"</formula>
    </cfRule>
  </conditionalFormatting>
  <conditionalFormatting sqref="AR177">
    <cfRule type="cellIs" dxfId="642" priority="60" operator="equal">
      <formula>"Probability"</formula>
    </cfRule>
  </conditionalFormatting>
  <conditionalFormatting sqref="AS152">
    <cfRule type="cellIs" dxfId="641" priority="57" stopIfTrue="1" operator="equal">
      <formula>"AO3"</formula>
    </cfRule>
    <cfRule type="cellIs" dxfId="640" priority="58" stopIfTrue="1" operator="equal">
      <formula>"AO2"</formula>
    </cfRule>
    <cfRule type="cellIs" dxfId="639" priority="59" stopIfTrue="1" operator="equal">
      <formula>"AO1"</formula>
    </cfRule>
  </conditionalFormatting>
  <conditionalFormatting sqref="AS153">
    <cfRule type="cellIs" dxfId="638" priority="54" stopIfTrue="1" operator="equal">
      <formula>"AO3"</formula>
    </cfRule>
    <cfRule type="cellIs" dxfId="637" priority="55" stopIfTrue="1" operator="equal">
      <formula>"AO2"</formula>
    </cfRule>
    <cfRule type="cellIs" dxfId="636" priority="56" stopIfTrue="1" operator="equal">
      <formula>"AO1"</formula>
    </cfRule>
  </conditionalFormatting>
  <conditionalFormatting sqref="AS154">
    <cfRule type="cellIs" dxfId="635" priority="51" stopIfTrue="1" operator="equal">
      <formula>"AO3"</formula>
    </cfRule>
    <cfRule type="cellIs" dxfId="634" priority="52" stopIfTrue="1" operator="equal">
      <formula>"AO2"</formula>
    </cfRule>
    <cfRule type="cellIs" dxfId="633" priority="53" stopIfTrue="1" operator="equal">
      <formula>"AO1"</formula>
    </cfRule>
  </conditionalFormatting>
  <conditionalFormatting sqref="AS155">
    <cfRule type="cellIs" dxfId="632" priority="48" stopIfTrue="1" operator="equal">
      <formula>"AO3"</formula>
    </cfRule>
    <cfRule type="cellIs" dxfId="631" priority="49" stopIfTrue="1" operator="equal">
      <formula>"AO2"</formula>
    </cfRule>
    <cfRule type="cellIs" dxfId="630" priority="50" stopIfTrue="1" operator="equal">
      <formula>"AO1"</formula>
    </cfRule>
  </conditionalFormatting>
  <conditionalFormatting sqref="AS157">
    <cfRule type="cellIs" dxfId="629" priority="45" stopIfTrue="1" operator="equal">
      <formula>"AO3"</formula>
    </cfRule>
    <cfRule type="cellIs" dxfId="628" priority="46" stopIfTrue="1" operator="equal">
      <formula>"AO2"</formula>
    </cfRule>
    <cfRule type="cellIs" dxfId="627" priority="47" stopIfTrue="1" operator="equal">
      <formula>"AO1"</formula>
    </cfRule>
  </conditionalFormatting>
  <conditionalFormatting sqref="AS158">
    <cfRule type="cellIs" dxfId="626" priority="42" stopIfTrue="1" operator="equal">
      <formula>"AO3"</formula>
    </cfRule>
    <cfRule type="cellIs" dxfId="625" priority="43" stopIfTrue="1" operator="equal">
      <formula>"AO2"</formula>
    </cfRule>
    <cfRule type="cellIs" dxfId="624" priority="44" stopIfTrue="1" operator="equal">
      <formula>"AO1"</formula>
    </cfRule>
  </conditionalFormatting>
  <conditionalFormatting sqref="AS159">
    <cfRule type="cellIs" dxfId="623" priority="39" stopIfTrue="1" operator="equal">
      <formula>"AO3"</formula>
    </cfRule>
    <cfRule type="cellIs" dxfId="622" priority="40" stopIfTrue="1" operator="equal">
      <formula>"AO2"</formula>
    </cfRule>
    <cfRule type="cellIs" dxfId="621" priority="41" stopIfTrue="1" operator="equal">
      <formula>"AO1"</formula>
    </cfRule>
  </conditionalFormatting>
  <conditionalFormatting sqref="AS162">
    <cfRule type="cellIs" dxfId="620" priority="36" stopIfTrue="1" operator="equal">
      <formula>"AO3"</formula>
    </cfRule>
    <cfRule type="cellIs" dxfId="619" priority="37" stopIfTrue="1" operator="equal">
      <formula>"AO2"</formula>
    </cfRule>
    <cfRule type="cellIs" dxfId="618" priority="38" stopIfTrue="1" operator="equal">
      <formula>"AO1"</formula>
    </cfRule>
  </conditionalFormatting>
  <conditionalFormatting sqref="AS165">
    <cfRule type="cellIs" dxfId="617" priority="33" stopIfTrue="1" operator="equal">
      <formula>"AO3"</formula>
    </cfRule>
    <cfRule type="cellIs" dxfId="616" priority="34" stopIfTrue="1" operator="equal">
      <formula>"AO2"</formula>
    </cfRule>
    <cfRule type="cellIs" dxfId="615" priority="35" stopIfTrue="1" operator="equal">
      <formula>"AO1"</formula>
    </cfRule>
  </conditionalFormatting>
  <conditionalFormatting sqref="AS171">
    <cfRule type="cellIs" dxfId="614" priority="30" stopIfTrue="1" operator="equal">
      <formula>"AO3"</formula>
    </cfRule>
    <cfRule type="cellIs" dxfId="613" priority="31" stopIfTrue="1" operator="equal">
      <formula>"AO2"</formula>
    </cfRule>
    <cfRule type="cellIs" dxfId="612" priority="32" stopIfTrue="1" operator="equal">
      <formula>"AO1"</formula>
    </cfRule>
  </conditionalFormatting>
  <conditionalFormatting sqref="AS172">
    <cfRule type="cellIs" dxfId="611" priority="27" stopIfTrue="1" operator="equal">
      <formula>"AO3"</formula>
    </cfRule>
    <cfRule type="cellIs" dxfId="610" priority="28" stopIfTrue="1" operator="equal">
      <formula>"AO2"</formula>
    </cfRule>
    <cfRule type="cellIs" dxfId="609" priority="29" stopIfTrue="1" operator="equal">
      <formula>"AO1"</formula>
    </cfRule>
  </conditionalFormatting>
  <conditionalFormatting sqref="AS173">
    <cfRule type="cellIs" dxfId="608" priority="24" stopIfTrue="1" operator="equal">
      <formula>"AO3"</formula>
    </cfRule>
    <cfRule type="cellIs" dxfId="607" priority="25" stopIfTrue="1" operator="equal">
      <formula>"AO2"</formula>
    </cfRule>
    <cfRule type="cellIs" dxfId="606" priority="26" stopIfTrue="1" operator="equal">
      <formula>"AO1"</formula>
    </cfRule>
  </conditionalFormatting>
  <conditionalFormatting sqref="AS177">
    <cfRule type="cellIs" dxfId="605" priority="21" stopIfTrue="1" operator="equal">
      <formula>"AO3"</formula>
    </cfRule>
    <cfRule type="cellIs" dxfId="604" priority="22" stopIfTrue="1" operator="equal">
      <formula>"AO2"</formula>
    </cfRule>
    <cfRule type="cellIs" dxfId="603" priority="23" stopIfTrue="1" operator="equal">
      <formula>"AO1"</formula>
    </cfRule>
  </conditionalFormatting>
  <conditionalFormatting sqref="AS179">
    <cfRule type="cellIs" dxfId="602" priority="18" stopIfTrue="1" operator="equal">
      <formula>"AO3"</formula>
    </cfRule>
    <cfRule type="cellIs" dxfId="601" priority="19" stopIfTrue="1" operator="equal">
      <formula>"AO2"</formula>
    </cfRule>
    <cfRule type="cellIs" dxfId="600" priority="20" stopIfTrue="1" operator="equal">
      <formula>"AO1"</formula>
    </cfRule>
  </conditionalFormatting>
  <conditionalFormatting sqref="AS183">
    <cfRule type="cellIs" dxfId="599" priority="15" stopIfTrue="1" operator="equal">
      <formula>"AO3"</formula>
    </cfRule>
    <cfRule type="cellIs" dxfId="598" priority="16" stopIfTrue="1" operator="equal">
      <formula>"AO2"</formula>
    </cfRule>
    <cfRule type="cellIs" dxfId="597" priority="17" stopIfTrue="1" operator="equal">
      <formula>"AO1"</formula>
    </cfRule>
  </conditionalFormatting>
  <conditionalFormatting sqref="AS184">
    <cfRule type="cellIs" dxfId="596" priority="12" stopIfTrue="1" operator="equal">
      <formula>"AO3"</formula>
    </cfRule>
    <cfRule type="cellIs" dxfId="595" priority="13" stopIfTrue="1" operator="equal">
      <formula>"AO2"</formula>
    </cfRule>
    <cfRule type="cellIs" dxfId="594" priority="14" stopIfTrue="1" operator="equal">
      <formula>"AO1"</formula>
    </cfRule>
  </conditionalFormatting>
  <conditionalFormatting sqref="D177:AQ177 D133:AQ133 D129:AQ129 D90:AQ90 D70:AQ70">
    <cfRule type="cellIs" dxfId="593" priority="11" operator="greaterThan">
      <formula>6</formula>
    </cfRule>
  </conditionalFormatting>
  <conditionalFormatting sqref="D122:E122 G122:AQ122 D134:E135 G134:AQ135 D158:E159 G158:AQ159 D173:E173 G173:AQ173">
    <cfRule type="cellIs" dxfId="592" priority="10" operator="greaterThan">
      <formula>5</formula>
    </cfRule>
  </conditionalFormatting>
  <conditionalFormatting sqref="F122 F134:F135 F158:F159 F173">
    <cfRule type="cellIs" dxfId="591" priority="9" operator="greaterThan">
      <formula>5</formula>
    </cfRule>
  </conditionalFormatting>
  <conditionalFormatting sqref="D76:E76 G76:AQ76 D78:E81 G78:AQ81 D109:E109 G109:AQ109 D136:E136 G136:AQ136 D138:E138 G138:AQ138 D155:E155 G155:AQ155 D171:E172 G171:AQ172">
    <cfRule type="cellIs" dxfId="590" priority="8" operator="greaterThan">
      <formula>4</formula>
    </cfRule>
  </conditionalFormatting>
  <conditionalFormatting sqref="F76 F78:F81 F109 F136 F138 F155 F171:F172">
    <cfRule type="cellIs" dxfId="589" priority="7" operator="greaterThan">
      <formula>4</formula>
    </cfRule>
  </conditionalFormatting>
  <conditionalFormatting sqref="D64:AQ64 D73:AQ73 D116:AQ116 D121:AQ121 D137:AQ137 D154:AQ154 D156:AQ157 D164:AQ165 D181:AQ181 D184:AQ184">
    <cfRule type="cellIs" dxfId="588" priority="6" operator="greaterThan">
      <formula>3</formula>
    </cfRule>
  </conditionalFormatting>
  <conditionalFormatting sqref="D62:E62 G62:AQ62 D65:E65 G65:AQ65 D71:E72 G71:AQ72 D74:E74 G74:AQ74 D77:E77 G77:AQ77 D85:E87 G85:AQ87 D94:E94 G94:AQ94 D97:E97 G97:AQ97 D102:E103 G102:AQ103 D107:E107 G107:AQ107 D123:E126 G123:AQ126 D131:E132 G131:AQ132 D145:E145 G145:AQ145 D152:E153 G152:AQ153 D162:E162 G162:AQ162 D166:E166 G166:AQ166 D175:E175 G175:AQ175 D178:E180 G178:AQ180 D182:E183 G182:AQ183 D57:E57 G57:AQ57 D46:E48 G46:AQ48">
    <cfRule type="cellIs" dxfId="587" priority="5" operator="greaterThan">
      <formula>2</formula>
    </cfRule>
  </conditionalFormatting>
  <conditionalFormatting sqref="F62 F65 F71:F72 F74 F77 F85:F87 F94 F97 F102:F103 F107 F123:F126 F131:F132 F145 F152:F153 F162 F166 F175 F178:F180 F182:F183 F57 F46:F48">
    <cfRule type="cellIs" dxfId="586" priority="4" operator="greaterThan">
      <formula>2</formula>
    </cfRule>
  </conditionalFormatting>
  <conditionalFormatting sqref="D44:AQ44 D59:AQ61 D67:AQ68 D75:AQ75 D82:AQ83 D88:AQ88 D93:AQ93 D99:AQ99 D104:AQ104 D108:AQ108 D110:AQ111 D113:AQ113 D115:AQ115 D117:AQ118 D127:AQ127 D130:AQ130 D146:AQ146 D149:AQ150 D160:AQ160 D167:AQ168 D170:AQ170">
    <cfRule type="cellIs" dxfId="585" priority="3" operator="greaterThan">
      <formula>1</formula>
    </cfRule>
  </conditionalFormatting>
  <conditionalFormatting sqref="D89:AQ89">
    <cfRule type="cellIs" dxfId="584" priority="2" operator="greaterThan">
      <formula>6</formula>
    </cfRule>
  </conditionalFormatting>
  <conditionalFormatting sqref="E140:O140">
    <cfRule type="cellIs" dxfId="583" priority="1" operator="greaterThan">
      <formula>1</formula>
    </cfRule>
  </conditionalFormatting>
  <dataValidations disablePrompts="1" count="3">
    <dataValidation type="whole" operator="lessThanOrEqual" allowBlank="1" showInputMessage="1" showErrorMessage="1" errorTitle="Error" error="The maximum mark for this question is 3 marks." sqref="VID145:VJG145 D65655:AQ65655 JB65655:KE65655 SX65655:UA65655 ACT65655:ADW65655 AMP65655:ANS65655 AWL65655:AXO65655 BGH65655:BHK65655 BQD65655:BRG65655 BZZ65655:CBC65655 CJV65655:CKY65655 CTR65655:CUU65655 DDN65655:DEQ65655 DNJ65655:DOM65655 DXF65655:DYI65655 EHB65655:EIE65655 EQX65655:ESA65655 FAT65655:FBW65655 FKP65655:FLS65655 FUL65655:FVO65655 GEH65655:GFK65655 GOD65655:GPG65655 GXZ65655:GZC65655 HHV65655:HIY65655 HRR65655:HSU65655 IBN65655:ICQ65655 ILJ65655:IMM65655 IVF65655:IWI65655 JFB65655:JGE65655 JOX65655:JQA65655 JYT65655:JZW65655 KIP65655:KJS65655 KSL65655:KTO65655 LCH65655:LDK65655 LMD65655:LNG65655 LVZ65655:LXC65655 MFV65655:MGY65655 MPR65655:MQU65655 MZN65655:NAQ65655 NJJ65655:NKM65655 NTF65655:NUI65655 ODB65655:OEE65655 OMX65655:OOA65655 OWT65655:OXW65655 PGP65655:PHS65655 PQL65655:PRO65655 QAH65655:QBK65655 QKD65655:QLG65655 QTZ65655:QVC65655 RDV65655:REY65655 RNR65655:ROU65655 RXN65655:RYQ65655 SHJ65655:SIM65655 SRF65655:SSI65655 TBB65655:TCE65655 TKX65655:TMA65655 TUT65655:TVW65655 UEP65655:UFS65655 UOL65655:UPO65655 UYH65655:UZK65655 VID65655:VJG65655 VRZ65655:VTC65655 WBV65655:WCY65655 WLR65655:WMU65655 WVN65655:WWQ65655 D131191:AQ131191 JB131191:KE131191 SX131191:UA131191 ACT131191:ADW131191 AMP131191:ANS131191 AWL131191:AXO131191 BGH131191:BHK131191 BQD131191:BRG131191 BZZ131191:CBC131191 CJV131191:CKY131191 CTR131191:CUU131191 DDN131191:DEQ131191 DNJ131191:DOM131191 DXF131191:DYI131191 EHB131191:EIE131191 EQX131191:ESA131191 FAT131191:FBW131191 FKP131191:FLS131191 FUL131191:FVO131191 GEH131191:GFK131191 GOD131191:GPG131191 GXZ131191:GZC131191 HHV131191:HIY131191 HRR131191:HSU131191 IBN131191:ICQ131191 ILJ131191:IMM131191 IVF131191:IWI131191 JFB131191:JGE131191 JOX131191:JQA131191 JYT131191:JZW131191 KIP131191:KJS131191 KSL131191:KTO131191 LCH131191:LDK131191 LMD131191:LNG131191 LVZ131191:LXC131191 MFV131191:MGY131191 MPR131191:MQU131191 MZN131191:NAQ131191 NJJ131191:NKM131191 NTF131191:NUI131191 ODB131191:OEE131191 OMX131191:OOA131191 OWT131191:OXW131191 PGP131191:PHS131191 PQL131191:PRO131191 QAH131191:QBK131191 QKD131191:QLG131191 QTZ131191:QVC131191 RDV131191:REY131191 RNR131191:ROU131191 RXN131191:RYQ131191 SHJ131191:SIM131191 SRF131191:SSI131191 TBB131191:TCE131191 TKX131191:TMA131191 TUT131191:TVW131191 UEP131191:UFS131191 UOL131191:UPO131191 UYH131191:UZK131191 VID131191:VJG131191 VRZ131191:VTC131191 WBV131191:WCY131191 WLR131191:WMU131191 WVN131191:WWQ131191 D196727:AQ196727 JB196727:KE196727 SX196727:UA196727 ACT196727:ADW196727 AMP196727:ANS196727 AWL196727:AXO196727 BGH196727:BHK196727 BQD196727:BRG196727 BZZ196727:CBC196727 CJV196727:CKY196727 CTR196727:CUU196727 DDN196727:DEQ196727 DNJ196727:DOM196727 DXF196727:DYI196727 EHB196727:EIE196727 EQX196727:ESA196727 FAT196727:FBW196727 FKP196727:FLS196727 FUL196727:FVO196727 GEH196727:GFK196727 GOD196727:GPG196727 GXZ196727:GZC196727 HHV196727:HIY196727 HRR196727:HSU196727 IBN196727:ICQ196727 ILJ196727:IMM196727 IVF196727:IWI196727 JFB196727:JGE196727 JOX196727:JQA196727 JYT196727:JZW196727 KIP196727:KJS196727 KSL196727:KTO196727 LCH196727:LDK196727 LMD196727:LNG196727 LVZ196727:LXC196727 MFV196727:MGY196727 MPR196727:MQU196727 MZN196727:NAQ196727 NJJ196727:NKM196727 NTF196727:NUI196727 ODB196727:OEE196727 OMX196727:OOA196727 OWT196727:OXW196727 PGP196727:PHS196727 PQL196727:PRO196727 QAH196727:QBK196727 QKD196727:QLG196727 QTZ196727:QVC196727 RDV196727:REY196727 RNR196727:ROU196727 RXN196727:RYQ196727 SHJ196727:SIM196727 SRF196727:SSI196727 TBB196727:TCE196727 TKX196727:TMA196727 TUT196727:TVW196727 UEP196727:UFS196727 UOL196727:UPO196727 UYH196727:UZK196727 VID196727:VJG196727 VRZ196727:VTC196727 WBV196727:WCY196727 WLR196727:WMU196727 WVN196727:WWQ196727 D262263:AQ262263 JB262263:KE262263 SX262263:UA262263 ACT262263:ADW262263 AMP262263:ANS262263 AWL262263:AXO262263 BGH262263:BHK262263 BQD262263:BRG262263 BZZ262263:CBC262263 CJV262263:CKY262263 CTR262263:CUU262263 DDN262263:DEQ262263 DNJ262263:DOM262263 DXF262263:DYI262263 EHB262263:EIE262263 EQX262263:ESA262263 FAT262263:FBW262263 FKP262263:FLS262263 FUL262263:FVO262263 GEH262263:GFK262263 GOD262263:GPG262263 GXZ262263:GZC262263 HHV262263:HIY262263 HRR262263:HSU262263 IBN262263:ICQ262263 ILJ262263:IMM262263 IVF262263:IWI262263 JFB262263:JGE262263 JOX262263:JQA262263 JYT262263:JZW262263 KIP262263:KJS262263 KSL262263:KTO262263 LCH262263:LDK262263 LMD262263:LNG262263 LVZ262263:LXC262263 MFV262263:MGY262263 MPR262263:MQU262263 MZN262263:NAQ262263 NJJ262263:NKM262263 NTF262263:NUI262263 ODB262263:OEE262263 OMX262263:OOA262263 OWT262263:OXW262263 PGP262263:PHS262263 PQL262263:PRO262263 QAH262263:QBK262263 QKD262263:QLG262263 QTZ262263:QVC262263 RDV262263:REY262263 RNR262263:ROU262263 RXN262263:RYQ262263 SHJ262263:SIM262263 SRF262263:SSI262263 TBB262263:TCE262263 TKX262263:TMA262263 TUT262263:TVW262263 UEP262263:UFS262263 UOL262263:UPO262263 UYH262263:UZK262263 VID262263:VJG262263 VRZ262263:VTC262263 WBV262263:WCY262263 WLR262263:WMU262263 WVN262263:WWQ262263 D327799:AQ327799 JB327799:KE327799 SX327799:UA327799 ACT327799:ADW327799 AMP327799:ANS327799 AWL327799:AXO327799 BGH327799:BHK327799 BQD327799:BRG327799 BZZ327799:CBC327799 CJV327799:CKY327799 CTR327799:CUU327799 DDN327799:DEQ327799 DNJ327799:DOM327799 DXF327799:DYI327799 EHB327799:EIE327799 EQX327799:ESA327799 FAT327799:FBW327799 FKP327799:FLS327799 FUL327799:FVO327799 GEH327799:GFK327799 GOD327799:GPG327799 GXZ327799:GZC327799 HHV327799:HIY327799 HRR327799:HSU327799 IBN327799:ICQ327799 ILJ327799:IMM327799 IVF327799:IWI327799 JFB327799:JGE327799 JOX327799:JQA327799 JYT327799:JZW327799 KIP327799:KJS327799 KSL327799:KTO327799 LCH327799:LDK327799 LMD327799:LNG327799 LVZ327799:LXC327799 MFV327799:MGY327799 MPR327799:MQU327799 MZN327799:NAQ327799 NJJ327799:NKM327799 NTF327799:NUI327799 ODB327799:OEE327799 OMX327799:OOA327799 OWT327799:OXW327799 PGP327799:PHS327799 PQL327799:PRO327799 QAH327799:QBK327799 QKD327799:QLG327799 QTZ327799:QVC327799 RDV327799:REY327799 RNR327799:ROU327799 RXN327799:RYQ327799 SHJ327799:SIM327799 SRF327799:SSI327799 TBB327799:TCE327799 TKX327799:TMA327799 TUT327799:TVW327799 UEP327799:UFS327799 UOL327799:UPO327799 UYH327799:UZK327799 VID327799:VJG327799 VRZ327799:VTC327799 WBV327799:WCY327799 WLR327799:WMU327799 WVN327799:WWQ327799 D393335:AQ393335 JB393335:KE393335 SX393335:UA393335 ACT393335:ADW393335 AMP393335:ANS393335 AWL393335:AXO393335 BGH393335:BHK393335 BQD393335:BRG393335 BZZ393335:CBC393335 CJV393335:CKY393335 CTR393335:CUU393335 DDN393335:DEQ393335 DNJ393335:DOM393335 DXF393335:DYI393335 EHB393335:EIE393335 EQX393335:ESA393335 FAT393335:FBW393335 FKP393335:FLS393335 FUL393335:FVO393335 GEH393335:GFK393335 GOD393335:GPG393335 GXZ393335:GZC393335 HHV393335:HIY393335 HRR393335:HSU393335 IBN393335:ICQ393335 ILJ393335:IMM393335 IVF393335:IWI393335 JFB393335:JGE393335 JOX393335:JQA393335 JYT393335:JZW393335 KIP393335:KJS393335 KSL393335:KTO393335 LCH393335:LDK393335 LMD393335:LNG393335 LVZ393335:LXC393335 MFV393335:MGY393335 MPR393335:MQU393335 MZN393335:NAQ393335 NJJ393335:NKM393335 NTF393335:NUI393335 ODB393335:OEE393335 OMX393335:OOA393335 OWT393335:OXW393335 PGP393335:PHS393335 PQL393335:PRO393335 QAH393335:QBK393335 QKD393335:QLG393335 QTZ393335:QVC393335 RDV393335:REY393335 RNR393335:ROU393335 RXN393335:RYQ393335 SHJ393335:SIM393335 SRF393335:SSI393335 TBB393335:TCE393335 TKX393335:TMA393335 TUT393335:TVW393335 UEP393335:UFS393335 UOL393335:UPO393335 UYH393335:UZK393335 VID393335:VJG393335 VRZ393335:VTC393335 WBV393335:WCY393335 WLR393335:WMU393335 WVN393335:WWQ393335 D458871:AQ458871 JB458871:KE458871 SX458871:UA458871 ACT458871:ADW458871 AMP458871:ANS458871 AWL458871:AXO458871 BGH458871:BHK458871 BQD458871:BRG458871 BZZ458871:CBC458871 CJV458871:CKY458871 CTR458871:CUU458871 DDN458871:DEQ458871 DNJ458871:DOM458871 DXF458871:DYI458871 EHB458871:EIE458871 EQX458871:ESA458871 FAT458871:FBW458871 FKP458871:FLS458871 FUL458871:FVO458871 GEH458871:GFK458871 GOD458871:GPG458871 GXZ458871:GZC458871 HHV458871:HIY458871 HRR458871:HSU458871 IBN458871:ICQ458871 ILJ458871:IMM458871 IVF458871:IWI458871 JFB458871:JGE458871 JOX458871:JQA458871 JYT458871:JZW458871 KIP458871:KJS458871 KSL458871:KTO458871 LCH458871:LDK458871 LMD458871:LNG458871 LVZ458871:LXC458871 MFV458871:MGY458871 MPR458871:MQU458871 MZN458871:NAQ458871 NJJ458871:NKM458871 NTF458871:NUI458871 ODB458871:OEE458871 OMX458871:OOA458871 OWT458871:OXW458871 PGP458871:PHS458871 PQL458871:PRO458871 QAH458871:QBK458871 QKD458871:QLG458871 QTZ458871:QVC458871 RDV458871:REY458871 RNR458871:ROU458871 RXN458871:RYQ458871 SHJ458871:SIM458871 SRF458871:SSI458871 TBB458871:TCE458871 TKX458871:TMA458871 TUT458871:TVW458871 UEP458871:UFS458871 UOL458871:UPO458871 UYH458871:UZK458871 VID458871:VJG458871 VRZ458871:VTC458871 WBV458871:WCY458871 WLR458871:WMU458871 WVN458871:WWQ458871 D524407:AQ524407 JB524407:KE524407 SX524407:UA524407 ACT524407:ADW524407 AMP524407:ANS524407 AWL524407:AXO524407 BGH524407:BHK524407 BQD524407:BRG524407 BZZ524407:CBC524407 CJV524407:CKY524407 CTR524407:CUU524407 DDN524407:DEQ524407 DNJ524407:DOM524407 DXF524407:DYI524407 EHB524407:EIE524407 EQX524407:ESA524407 FAT524407:FBW524407 FKP524407:FLS524407 FUL524407:FVO524407 GEH524407:GFK524407 GOD524407:GPG524407 GXZ524407:GZC524407 HHV524407:HIY524407 HRR524407:HSU524407 IBN524407:ICQ524407 ILJ524407:IMM524407 IVF524407:IWI524407 JFB524407:JGE524407 JOX524407:JQA524407 JYT524407:JZW524407 KIP524407:KJS524407 KSL524407:KTO524407 LCH524407:LDK524407 LMD524407:LNG524407 LVZ524407:LXC524407 MFV524407:MGY524407 MPR524407:MQU524407 MZN524407:NAQ524407 NJJ524407:NKM524407 NTF524407:NUI524407 ODB524407:OEE524407 OMX524407:OOA524407 OWT524407:OXW524407 PGP524407:PHS524407 PQL524407:PRO524407 QAH524407:QBK524407 QKD524407:QLG524407 QTZ524407:QVC524407 RDV524407:REY524407 RNR524407:ROU524407 RXN524407:RYQ524407 SHJ524407:SIM524407 SRF524407:SSI524407 TBB524407:TCE524407 TKX524407:TMA524407 TUT524407:TVW524407 UEP524407:UFS524407 UOL524407:UPO524407 UYH524407:UZK524407 VID524407:VJG524407 VRZ524407:VTC524407 WBV524407:WCY524407 WLR524407:WMU524407 WVN524407:WWQ524407 D589943:AQ589943 JB589943:KE589943 SX589943:UA589943 ACT589943:ADW589943 AMP589943:ANS589943 AWL589943:AXO589943 BGH589943:BHK589943 BQD589943:BRG589943 BZZ589943:CBC589943 CJV589943:CKY589943 CTR589943:CUU589943 DDN589943:DEQ589943 DNJ589943:DOM589943 DXF589943:DYI589943 EHB589943:EIE589943 EQX589943:ESA589943 FAT589943:FBW589943 FKP589943:FLS589943 FUL589943:FVO589943 GEH589943:GFK589943 GOD589943:GPG589943 GXZ589943:GZC589943 HHV589943:HIY589943 HRR589943:HSU589943 IBN589943:ICQ589943 ILJ589943:IMM589943 IVF589943:IWI589943 JFB589943:JGE589943 JOX589943:JQA589943 JYT589943:JZW589943 KIP589943:KJS589943 KSL589943:KTO589943 LCH589943:LDK589943 LMD589943:LNG589943 LVZ589943:LXC589943 MFV589943:MGY589943 MPR589943:MQU589943 MZN589943:NAQ589943 NJJ589943:NKM589943 NTF589943:NUI589943 ODB589943:OEE589943 OMX589943:OOA589943 OWT589943:OXW589943 PGP589943:PHS589943 PQL589943:PRO589943 QAH589943:QBK589943 QKD589943:QLG589943 QTZ589943:QVC589943 RDV589943:REY589943 RNR589943:ROU589943 RXN589943:RYQ589943 SHJ589943:SIM589943 SRF589943:SSI589943 TBB589943:TCE589943 TKX589943:TMA589943 TUT589943:TVW589943 UEP589943:UFS589943 UOL589943:UPO589943 UYH589943:UZK589943 VID589943:VJG589943 VRZ589943:VTC589943 WBV589943:WCY589943 WLR589943:WMU589943 WVN589943:WWQ589943 D655479:AQ655479 JB655479:KE655479 SX655479:UA655479 ACT655479:ADW655479 AMP655479:ANS655479 AWL655479:AXO655479 BGH655479:BHK655479 BQD655479:BRG655479 BZZ655479:CBC655479 CJV655479:CKY655479 CTR655479:CUU655479 DDN655479:DEQ655479 DNJ655479:DOM655479 DXF655479:DYI655479 EHB655479:EIE655479 EQX655479:ESA655479 FAT655479:FBW655479 FKP655479:FLS655479 FUL655479:FVO655479 GEH655479:GFK655479 GOD655479:GPG655479 GXZ655479:GZC655479 HHV655479:HIY655479 HRR655479:HSU655479 IBN655479:ICQ655479 ILJ655479:IMM655479 IVF655479:IWI655479 JFB655479:JGE655479 JOX655479:JQA655479 JYT655479:JZW655479 KIP655479:KJS655479 KSL655479:KTO655479 LCH655479:LDK655479 LMD655479:LNG655479 LVZ655479:LXC655479 MFV655479:MGY655479 MPR655479:MQU655479 MZN655479:NAQ655479 NJJ655479:NKM655479 NTF655479:NUI655479 ODB655479:OEE655479 OMX655479:OOA655479 OWT655479:OXW655479 PGP655479:PHS655479 PQL655479:PRO655479 QAH655479:QBK655479 QKD655479:QLG655479 QTZ655479:QVC655479 RDV655479:REY655479 RNR655479:ROU655479 RXN655479:RYQ655479 SHJ655479:SIM655479 SRF655479:SSI655479 TBB655479:TCE655479 TKX655479:TMA655479 TUT655479:TVW655479 UEP655479:UFS655479 UOL655479:UPO655479 UYH655479:UZK655479 VID655479:VJG655479 VRZ655479:VTC655479 WBV655479:WCY655479 WLR655479:WMU655479 WVN655479:WWQ655479 D721015:AQ721015 JB721015:KE721015 SX721015:UA721015 ACT721015:ADW721015 AMP721015:ANS721015 AWL721015:AXO721015 BGH721015:BHK721015 BQD721015:BRG721015 BZZ721015:CBC721015 CJV721015:CKY721015 CTR721015:CUU721015 DDN721015:DEQ721015 DNJ721015:DOM721015 DXF721015:DYI721015 EHB721015:EIE721015 EQX721015:ESA721015 FAT721015:FBW721015 FKP721015:FLS721015 FUL721015:FVO721015 GEH721015:GFK721015 GOD721015:GPG721015 GXZ721015:GZC721015 HHV721015:HIY721015 HRR721015:HSU721015 IBN721015:ICQ721015 ILJ721015:IMM721015 IVF721015:IWI721015 JFB721015:JGE721015 JOX721015:JQA721015 JYT721015:JZW721015 KIP721015:KJS721015 KSL721015:KTO721015 LCH721015:LDK721015 LMD721015:LNG721015 LVZ721015:LXC721015 MFV721015:MGY721015 MPR721015:MQU721015 MZN721015:NAQ721015 NJJ721015:NKM721015 NTF721015:NUI721015 ODB721015:OEE721015 OMX721015:OOA721015 OWT721015:OXW721015 PGP721015:PHS721015 PQL721015:PRO721015 QAH721015:QBK721015 QKD721015:QLG721015 QTZ721015:QVC721015 RDV721015:REY721015 RNR721015:ROU721015 RXN721015:RYQ721015 SHJ721015:SIM721015 SRF721015:SSI721015 TBB721015:TCE721015 TKX721015:TMA721015 TUT721015:TVW721015 UEP721015:UFS721015 UOL721015:UPO721015 UYH721015:UZK721015 VID721015:VJG721015 VRZ721015:VTC721015 WBV721015:WCY721015 WLR721015:WMU721015 WVN721015:WWQ721015 D786551:AQ786551 JB786551:KE786551 SX786551:UA786551 ACT786551:ADW786551 AMP786551:ANS786551 AWL786551:AXO786551 BGH786551:BHK786551 BQD786551:BRG786551 BZZ786551:CBC786551 CJV786551:CKY786551 CTR786551:CUU786551 DDN786551:DEQ786551 DNJ786551:DOM786551 DXF786551:DYI786551 EHB786551:EIE786551 EQX786551:ESA786551 FAT786551:FBW786551 FKP786551:FLS786551 FUL786551:FVO786551 GEH786551:GFK786551 GOD786551:GPG786551 GXZ786551:GZC786551 HHV786551:HIY786551 HRR786551:HSU786551 IBN786551:ICQ786551 ILJ786551:IMM786551 IVF786551:IWI786551 JFB786551:JGE786551 JOX786551:JQA786551 JYT786551:JZW786551 KIP786551:KJS786551 KSL786551:KTO786551 LCH786551:LDK786551 LMD786551:LNG786551 LVZ786551:LXC786551 MFV786551:MGY786551 MPR786551:MQU786551 MZN786551:NAQ786551 NJJ786551:NKM786551 NTF786551:NUI786551 ODB786551:OEE786551 OMX786551:OOA786551 OWT786551:OXW786551 PGP786551:PHS786551 PQL786551:PRO786551 QAH786551:QBK786551 QKD786551:QLG786551 QTZ786551:QVC786551 RDV786551:REY786551 RNR786551:ROU786551 RXN786551:RYQ786551 SHJ786551:SIM786551 SRF786551:SSI786551 TBB786551:TCE786551 TKX786551:TMA786551 TUT786551:TVW786551 UEP786551:UFS786551 UOL786551:UPO786551 UYH786551:UZK786551 VID786551:VJG786551 VRZ786551:VTC786551 WBV786551:WCY786551 WLR786551:WMU786551 WVN786551:WWQ786551 D852087:AQ852087 JB852087:KE852087 SX852087:UA852087 ACT852087:ADW852087 AMP852087:ANS852087 AWL852087:AXO852087 BGH852087:BHK852087 BQD852087:BRG852087 BZZ852087:CBC852087 CJV852087:CKY852087 CTR852087:CUU852087 DDN852087:DEQ852087 DNJ852087:DOM852087 DXF852087:DYI852087 EHB852087:EIE852087 EQX852087:ESA852087 FAT852087:FBW852087 FKP852087:FLS852087 FUL852087:FVO852087 GEH852087:GFK852087 GOD852087:GPG852087 GXZ852087:GZC852087 HHV852087:HIY852087 HRR852087:HSU852087 IBN852087:ICQ852087 ILJ852087:IMM852087 IVF852087:IWI852087 JFB852087:JGE852087 JOX852087:JQA852087 JYT852087:JZW852087 KIP852087:KJS852087 KSL852087:KTO852087 LCH852087:LDK852087 LMD852087:LNG852087 LVZ852087:LXC852087 MFV852087:MGY852087 MPR852087:MQU852087 MZN852087:NAQ852087 NJJ852087:NKM852087 NTF852087:NUI852087 ODB852087:OEE852087 OMX852087:OOA852087 OWT852087:OXW852087 PGP852087:PHS852087 PQL852087:PRO852087 QAH852087:QBK852087 QKD852087:QLG852087 QTZ852087:QVC852087 RDV852087:REY852087 RNR852087:ROU852087 RXN852087:RYQ852087 SHJ852087:SIM852087 SRF852087:SSI852087 TBB852087:TCE852087 TKX852087:TMA852087 TUT852087:TVW852087 UEP852087:UFS852087 UOL852087:UPO852087 UYH852087:UZK852087 VID852087:VJG852087 VRZ852087:VTC852087 WBV852087:WCY852087 WLR852087:WMU852087 WVN852087:WWQ852087 D917623:AQ917623 JB917623:KE917623 SX917623:UA917623 ACT917623:ADW917623 AMP917623:ANS917623 AWL917623:AXO917623 BGH917623:BHK917623 BQD917623:BRG917623 BZZ917623:CBC917623 CJV917623:CKY917623 CTR917623:CUU917623 DDN917623:DEQ917623 DNJ917623:DOM917623 DXF917623:DYI917623 EHB917623:EIE917623 EQX917623:ESA917623 FAT917623:FBW917623 FKP917623:FLS917623 FUL917623:FVO917623 GEH917623:GFK917623 GOD917623:GPG917623 GXZ917623:GZC917623 HHV917623:HIY917623 HRR917623:HSU917623 IBN917623:ICQ917623 ILJ917623:IMM917623 IVF917623:IWI917623 JFB917623:JGE917623 JOX917623:JQA917623 JYT917623:JZW917623 KIP917623:KJS917623 KSL917623:KTO917623 LCH917623:LDK917623 LMD917623:LNG917623 LVZ917623:LXC917623 MFV917623:MGY917623 MPR917623:MQU917623 MZN917623:NAQ917623 NJJ917623:NKM917623 NTF917623:NUI917623 ODB917623:OEE917623 OMX917623:OOA917623 OWT917623:OXW917623 PGP917623:PHS917623 PQL917623:PRO917623 QAH917623:QBK917623 QKD917623:QLG917623 QTZ917623:QVC917623 RDV917623:REY917623 RNR917623:ROU917623 RXN917623:RYQ917623 SHJ917623:SIM917623 SRF917623:SSI917623 TBB917623:TCE917623 TKX917623:TMA917623 TUT917623:TVW917623 UEP917623:UFS917623 UOL917623:UPO917623 UYH917623:UZK917623 VID917623:VJG917623 VRZ917623:VTC917623 WBV917623:WCY917623 WLR917623:WMU917623 WVN917623:WWQ917623 D983159:AQ983159 JB983159:KE983159 SX983159:UA983159 ACT983159:ADW983159 AMP983159:ANS983159 AWL983159:AXO983159 BGH983159:BHK983159 BQD983159:BRG983159 BZZ983159:CBC983159 CJV983159:CKY983159 CTR983159:CUU983159 DDN983159:DEQ983159 DNJ983159:DOM983159 DXF983159:DYI983159 EHB983159:EIE983159 EQX983159:ESA983159 FAT983159:FBW983159 FKP983159:FLS983159 FUL983159:FVO983159 GEH983159:GFK983159 GOD983159:GPG983159 GXZ983159:GZC983159 HHV983159:HIY983159 HRR983159:HSU983159 IBN983159:ICQ983159 ILJ983159:IMM983159 IVF983159:IWI983159 JFB983159:JGE983159 JOX983159:JQA983159 JYT983159:JZW983159 KIP983159:KJS983159 KSL983159:KTO983159 LCH983159:LDK983159 LMD983159:LNG983159 LVZ983159:LXC983159 MFV983159:MGY983159 MPR983159:MQU983159 MZN983159:NAQ983159 NJJ983159:NKM983159 NTF983159:NUI983159 ODB983159:OEE983159 OMX983159:OOA983159 OWT983159:OXW983159 PGP983159:PHS983159 PQL983159:PRO983159 QAH983159:QBK983159 QKD983159:QLG983159 QTZ983159:QVC983159 RDV983159:REY983159 RNR983159:ROU983159 RXN983159:RYQ983159 SHJ983159:SIM983159 SRF983159:SSI983159 TBB983159:TCE983159 TKX983159:TMA983159 TUT983159:TVW983159 UEP983159:UFS983159 UOL983159:UPO983159 UYH983159:UZK983159 VID983159:VJG983159 VRZ983159:VTC983159 WBV983159:WCY983159 WLR983159:WMU983159 WVN983159:WWQ983159 WLR145:WMU145 JB124:KE125 SX124:UA125 ACT124:ADW125 AMP124:ANS125 AWL124:AXO125 BGH124:BHK125 BQD124:BRG125 BZZ124:CBC125 CJV124:CKY125 CTR124:CUU125 DDN124:DEQ125 DNJ124:DOM125 DXF124:DYI125 EHB124:EIE125 EQX124:ESA125 FAT124:FBW125 FKP124:FLS125 FUL124:FVO125 GEH124:GFK125 GOD124:GPG125 GXZ124:GZC125 HHV124:HIY125 HRR124:HSU125 IBN124:ICQ125 ILJ124:IMM125 IVF124:IWI125 JFB124:JGE125 JOX124:JQA125 JYT124:JZW125 KIP124:KJS125 KSL124:KTO125 LCH124:LDK125 LMD124:LNG125 LVZ124:LXC125 MFV124:MGY125 MPR124:MQU125 MZN124:NAQ125 NJJ124:NKM125 NTF124:NUI125 ODB124:OEE125 OMX124:OOA125 OWT124:OXW125 PGP124:PHS125 PQL124:PRO125 QAH124:QBK125 QKD124:QLG125 QTZ124:QVC125 RDV124:REY125 RNR124:ROU125 RXN124:RYQ125 SHJ124:SIM125 SRF124:SSI125 TBB124:TCE125 TKX124:TMA125 TUT124:TVW125 UEP124:UFS125 UOL124:UPO125 UYH124:UZK125 VID124:VJG125 VRZ124:VTC125 WBV124:WCY125 WLR124:WMU125 WVN124:WWQ125 D65638:AQ65639 JB65638:KE65639 SX65638:UA65639 ACT65638:ADW65639 AMP65638:ANS65639 AWL65638:AXO65639 BGH65638:BHK65639 BQD65638:BRG65639 BZZ65638:CBC65639 CJV65638:CKY65639 CTR65638:CUU65639 DDN65638:DEQ65639 DNJ65638:DOM65639 DXF65638:DYI65639 EHB65638:EIE65639 EQX65638:ESA65639 FAT65638:FBW65639 FKP65638:FLS65639 FUL65638:FVO65639 GEH65638:GFK65639 GOD65638:GPG65639 GXZ65638:GZC65639 HHV65638:HIY65639 HRR65638:HSU65639 IBN65638:ICQ65639 ILJ65638:IMM65639 IVF65638:IWI65639 JFB65638:JGE65639 JOX65638:JQA65639 JYT65638:JZW65639 KIP65638:KJS65639 KSL65638:KTO65639 LCH65638:LDK65639 LMD65638:LNG65639 LVZ65638:LXC65639 MFV65638:MGY65639 MPR65638:MQU65639 MZN65638:NAQ65639 NJJ65638:NKM65639 NTF65638:NUI65639 ODB65638:OEE65639 OMX65638:OOA65639 OWT65638:OXW65639 PGP65638:PHS65639 PQL65638:PRO65639 QAH65638:QBK65639 QKD65638:QLG65639 QTZ65638:QVC65639 RDV65638:REY65639 RNR65638:ROU65639 RXN65638:RYQ65639 SHJ65638:SIM65639 SRF65638:SSI65639 TBB65638:TCE65639 TKX65638:TMA65639 TUT65638:TVW65639 UEP65638:UFS65639 UOL65638:UPO65639 UYH65638:UZK65639 VID65638:VJG65639 VRZ65638:VTC65639 WBV65638:WCY65639 WLR65638:WMU65639 WVN65638:WWQ65639 D131174:AQ131175 JB131174:KE131175 SX131174:UA131175 ACT131174:ADW131175 AMP131174:ANS131175 AWL131174:AXO131175 BGH131174:BHK131175 BQD131174:BRG131175 BZZ131174:CBC131175 CJV131174:CKY131175 CTR131174:CUU131175 DDN131174:DEQ131175 DNJ131174:DOM131175 DXF131174:DYI131175 EHB131174:EIE131175 EQX131174:ESA131175 FAT131174:FBW131175 FKP131174:FLS131175 FUL131174:FVO131175 GEH131174:GFK131175 GOD131174:GPG131175 GXZ131174:GZC131175 HHV131174:HIY131175 HRR131174:HSU131175 IBN131174:ICQ131175 ILJ131174:IMM131175 IVF131174:IWI131175 JFB131174:JGE131175 JOX131174:JQA131175 JYT131174:JZW131175 KIP131174:KJS131175 KSL131174:KTO131175 LCH131174:LDK131175 LMD131174:LNG131175 LVZ131174:LXC131175 MFV131174:MGY131175 MPR131174:MQU131175 MZN131174:NAQ131175 NJJ131174:NKM131175 NTF131174:NUI131175 ODB131174:OEE131175 OMX131174:OOA131175 OWT131174:OXW131175 PGP131174:PHS131175 PQL131174:PRO131175 QAH131174:QBK131175 QKD131174:QLG131175 QTZ131174:QVC131175 RDV131174:REY131175 RNR131174:ROU131175 RXN131174:RYQ131175 SHJ131174:SIM131175 SRF131174:SSI131175 TBB131174:TCE131175 TKX131174:TMA131175 TUT131174:TVW131175 UEP131174:UFS131175 UOL131174:UPO131175 UYH131174:UZK131175 VID131174:VJG131175 VRZ131174:VTC131175 WBV131174:WCY131175 WLR131174:WMU131175 WVN131174:WWQ131175 D196710:AQ196711 JB196710:KE196711 SX196710:UA196711 ACT196710:ADW196711 AMP196710:ANS196711 AWL196710:AXO196711 BGH196710:BHK196711 BQD196710:BRG196711 BZZ196710:CBC196711 CJV196710:CKY196711 CTR196710:CUU196711 DDN196710:DEQ196711 DNJ196710:DOM196711 DXF196710:DYI196711 EHB196710:EIE196711 EQX196710:ESA196711 FAT196710:FBW196711 FKP196710:FLS196711 FUL196710:FVO196711 GEH196710:GFK196711 GOD196710:GPG196711 GXZ196710:GZC196711 HHV196710:HIY196711 HRR196710:HSU196711 IBN196710:ICQ196711 ILJ196710:IMM196711 IVF196710:IWI196711 JFB196710:JGE196711 JOX196710:JQA196711 JYT196710:JZW196711 KIP196710:KJS196711 KSL196710:KTO196711 LCH196710:LDK196711 LMD196710:LNG196711 LVZ196710:LXC196711 MFV196710:MGY196711 MPR196710:MQU196711 MZN196710:NAQ196711 NJJ196710:NKM196711 NTF196710:NUI196711 ODB196710:OEE196711 OMX196710:OOA196711 OWT196710:OXW196711 PGP196710:PHS196711 PQL196710:PRO196711 QAH196710:QBK196711 QKD196710:QLG196711 QTZ196710:QVC196711 RDV196710:REY196711 RNR196710:ROU196711 RXN196710:RYQ196711 SHJ196710:SIM196711 SRF196710:SSI196711 TBB196710:TCE196711 TKX196710:TMA196711 TUT196710:TVW196711 UEP196710:UFS196711 UOL196710:UPO196711 UYH196710:UZK196711 VID196710:VJG196711 VRZ196710:VTC196711 WBV196710:WCY196711 WLR196710:WMU196711 WVN196710:WWQ196711 D262246:AQ262247 JB262246:KE262247 SX262246:UA262247 ACT262246:ADW262247 AMP262246:ANS262247 AWL262246:AXO262247 BGH262246:BHK262247 BQD262246:BRG262247 BZZ262246:CBC262247 CJV262246:CKY262247 CTR262246:CUU262247 DDN262246:DEQ262247 DNJ262246:DOM262247 DXF262246:DYI262247 EHB262246:EIE262247 EQX262246:ESA262247 FAT262246:FBW262247 FKP262246:FLS262247 FUL262246:FVO262247 GEH262246:GFK262247 GOD262246:GPG262247 GXZ262246:GZC262247 HHV262246:HIY262247 HRR262246:HSU262247 IBN262246:ICQ262247 ILJ262246:IMM262247 IVF262246:IWI262247 JFB262246:JGE262247 JOX262246:JQA262247 JYT262246:JZW262247 KIP262246:KJS262247 KSL262246:KTO262247 LCH262246:LDK262247 LMD262246:LNG262247 LVZ262246:LXC262247 MFV262246:MGY262247 MPR262246:MQU262247 MZN262246:NAQ262247 NJJ262246:NKM262247 NTF262246:NUI262247 ODB262246:OEE262247 OMX262246:OOA262247 OWT262246:OXW262247 PGP262246:PHS262247 PQL262246:PRO262247 QAH262246:QBK262247 QKD262246:QLG262247 QTZ262246:QVC262247 RDV262246:REY262247 RNR262246:ROU262247 RXN262246:RYQ262247 SHJ262246:SIM262247 SRF262246:SSI262247 TBB262246:TCE262247 TKX262246:TMA262247 TUT262246:TVW262247 UEP262246:UFS262247 UOL262246:UPO262247 UYH262246:UZK262247 VID262246:VJG262247 VRZ262246:VTC262247 WBV262246:WCY262247 WLR262246:WMU262247 WVN262246:WWQ262247 D327782:AQ327783 JB327782:KE327783 SX327782:UA327783 ACT327782:ADW327783 AMP327782:ANS327783 AWL327782:AXO327783 BGH327782:BHK327783 BQD327782:BRG327783 BZZ327782:CBC327783 CJV327782:CKY327783 CTR327782:CUU327783 DDN327782:DEQ327783 DNJ327782:DOM327783 DXF327782:DYI327783 EHB327782:EIE327783 EQX327782:ESA327783 FAT327782:FBW327783 FKP327782:FLS327783 FUL327782:FVO327783 GEH327782:GFK327783 GOD327782:GPG327783 GXZ327782:GZC327783 HHV327782:HIY327783 HRR327782:HSU327783 IBN327782:ICQ327783 ILJ327782:IMM327783 IVF327782:IWI327783 JFB327782:JGE327783 JOX327782:JQA327783 JYT327782:JZW327783 KIP327782:KJS327783 KSL327782:KTO327783 LCH327782:LDK327783 LMD327782:LNG327783 LVZ327782:LXC327783 MFV327782:MGY327783 MPR327782:MQU327783 MZN327782:NAQ327783 NJJ327782:NKM327783 NTF327782:NUI327783 ODB327782:OEE327783 OMX327782:OOA327783 OWT327782:OXW327783 PGP327782:PHS327783 PQL327782:PRO327783 QAH327782:QBK327783 QKD327782:QLG327783 QTZ327782:QVC327783 RDV327782:REY327783 RNR327782:ROU327783 RXN327782:RYQ327783 SHJ327782:SIM327783 SRF327782:SSI327783 TBB327782:TCE327783 TKX327782:TMA327783 TUT327782:TVW327783 UEP327782:UFS327783 UOL327782:UPO327783 UYH327782:UZK327783 VID327782:VJG327783 VRZ327782:VTC327783 WBV327782:WCY327783 WLR327782:WMU327783 WVN327782:WWQ327783 D393318:AQ393319 JB393318:KE393319 SX393318:UA393319 ACT393318:ADW393319 AMP393318:ANS393319 AWL393318:AXO393319 BGH393318:BHK393319 BQD393318:BRG393319 BZZ393318:CBC393319 CJV393318:CKY393319 CTR393318:CUU393319 DDN393318:DEQ393319 DNJ393318:DOM393319 DXF393318:DYI393319 EHB393318:EIE393319 EQX393318:ESA393319 FAT393318:FBW393319 FKP393318:FLS393319 FUL393318:FVO393319 GEH393318:GFK393319 GOD393318:GPG393319 GXZ393318:GZC393319 HHV393318:HIY393319 HRR393318:HSU393319 IBN393318:ICQ393319 ILJ393318:IMM393319 IVF393318:IWI393319 JFB393318:JGE393319 JOX393318:JQA393319 JYT393318:JZW393319 KIP393318:KJS393319 KSL393318:KTO393319 LCH393318:LDK393319 LMD393318:LNG393319 LVZ393318:LXC393319 MFV393318:MGY393319 MPR393318:MQU393319 MZN393318:NAQ393319 NJJ393318:NKM393319 NTF393318:NUI393319 ODB393318:OEE393319 OMX393318:OOA393319 OWT393318:OXW393319 PGP393318:PHS393319 PQL393318:PRO393319 QAH393318:QBK393319 QKD393318:QLG393319 QTZ393318:QVC393319 RDV393318:REY393319 RNR393318:ROU393319 RXN393318:RYQ393319 SHJ393318:SIM393319 SRF393318:SSI393319 TBB393318:TCE393319 TKX393318:TMA393319 TUT393318:TVW393319 UEP393318:UFS393319 UOL393318:UPO393319 UYH393318:UZK393319 VID393318:VJG393319 VRZ393318:VTC393319 WBV393318:WCY393319 WLR393318:WMU393319 WVN393318:WWQ393319 D458854:AQ458855 JB458854:KE458855 SX458854:UA458855 ACT458854:ADW458855 AMP458854:ANS458855 AWL458854:AXO458855 BGH458854:BHK458855 BQD458854:BRG458855 BZZ458854:CBC458855 CJV458854:CKY458855 CTR458854:CUU458855 DDN458854:DEQ458855 DNJ458854:DOM458855 DXF458854:DYI458855 EHB458854:EIE458855 EQX458854:ESA458855 FAT458854:FBW458855 FKP458854:FLS458855 FUL458854:FVO458855 GEH458854:GFK458855 GOD458854:GPG458855 GXZ458854:GZC458855 HHV458854:HIY458855 HRR458854:HSU458855 IBN458854:ICQ458855 ILJ458854:IMM458855 IVF458854:IWI458855 JFB458854:JGE458855 JOX458854:JQA458855 JYT458854:JZW458855 KIP458854:KJS458855 KSL458854:KTO458855 LCH458854:LDK458855 LMD458854:LNG458855 LVZ458854:LXC458855 MFV458854:MGY458855 MPR458854:MQU458855 MZN458854:NAQ458855 NJJ458854:NKM458855 NTF458854:NUI458855 ODB458854:OEE458855 OMX458854:OOA458855 OWT458854:OXW458855 PGP458854:PHS458855 PQL458854:PRO458855 QAH458854:QBK458855 QKD458854:QLG458855 QTZ458854:QVC458855 RDV458854:REY458855 RNR458854:ROU458855 RXN458854:RYQ458855 SHJ458854:SIM458855 SRF458854:SSI458855 TBB458854:TCE458855 TKX458854:TMA458855 TUT458854:TVW458855 UEP458854:UFS458855 UOL458854:UPO458855 UYH458854:UZK458855 VID458854:VJG458855 VRZ458854:VTC458855 WBV458854:WCY458855 WLR458854:WMU458855 WVN458854:WWQ458855 D524390:AQ524391 JB524390:KE524391 SX524390:UA524391 ACT524390:ADW524391 AMP524390:ANS524391 AWL524390:AXO524391 BGH524390:BHK524391 BQD524390:BRG524391 BZZ524390:CBC524391 CJV524390:CKY524391 CTR524390:CUU524391 DDN524390:DEQ524391 DNJ524390:DOM524391 DXF524390:DYI524391 EHB524390:EIE524391 EQX524390:ESA524391 FAT524390:FBW524391 FKP524390:FLS524391 FUL524390:FVO524391 GEH524390:GFK524391 GOD524390:GPG524391 GXZ524390:GZC524391 HHV524390:HIY524391 HRR524390:HSU524391 IBN524390:ICQ524391 ILJ524390:IMM524391 IVF524390:IWI524391 JFB524390:JGE524391 JOX524390:JQA524391 JYT524390:JZW524391 KIP524390:KJS524391 KSL524390:KTO524391 LCH524390:LDK524391 LMD524390:LNG524391 LVZ524390:LXC524391 MFV524390:MGY524391 MPR524390:MQU524391 MZN524390:NAQ524391 NJJ524390:NKM524391 NTF524390:NUI524391 ODB524390:OEE524391 OMX524390:OOA524391 OWT524390:OXW524391 PGP524390:PHS524391 PQL524390:PRO524391 QAH524390:QBK524391 QKD524390:QLG524391 QTZ524390:QVC524391 RDV524390:REY524391 RNR524390:ROU524391 RXN524390:RYQ524391 SHJ524390:SIM524391 SRF524390:SSI524391 TBB524390:TCE524391 TKX524390:TMA524391 TUT524390:TVW524391 UEP524390:UFS524391 UOL524390:UPO524391 UYH524390:UZK524391 VID524390:VJG524391 VRZ524390:VTC524391 WBV524390:WCY524391 WLR524390:WMU524391 WVN524390:WWQ524391 D589926:AQ589927 JB589926:KE589927 SX589926:UA589927 ACT589926:ADW589927 AMP589926:ANS589927 AWL589926:AXO589927 BGH589926:BHK589927 BQD589926:BRG589927 BZZ589926:CBC589927 CJV589926:CKY589927 CTR589926:CUU589927 DDN589926:DEQ589927 DNJ589926:DOM589927 DXF589926:DYI589927 EHB589926:EIE589927 EQX589926:ESA589927 FAT589926:FBW589927 FKP589926:FLS589927 FUL589926:FVO589927 GEH589926:GFK589927 GOD589926:GPG589927 GXZ589926:GZC589927 HHV589926:HIY589927 HRR589926:HSU589927 IBN589926:ICQ589927 ILJ589926:IMM589927 IVF589926:IWI589927 JFB589926:JGE589927 JOX589926:JQA589927 JYT589926:JZW589927 KIP589926:KJS589927 KSL589926:KTO589927 LCH589926:LDK589927 LMD589926:LNG589927 LVZ589926:LXC589927 MFV589926:MGY589927 MPR589926:MQU589927 MZN589926:NAQ589927 NJJ589926:NKM589927 NTF589926:NUI589927 ODB589926:OEE589927 OMX589926:OOA589927 OWT589926:OXW589927 PGP589926:PHS589927 PQL589926:PRO589927 QAH589926:QBK589927 QKD589926:QLG589927 QTZ589926:QVC589927 RDV589926:REY589927 RNR589926:ROU589927 RXN589926:RYQ589927 SHJ589926:SIM589927 SRF589926:SSI589927 TBB589926:TCE589927 TKX589926:TMA589927 TUT589926:TVW589927 UEP589926:UFS589927 UOL589926:UPO589927 UYH589926:UZK589927 VID589926:VJG589927 VRZ589926:VTC589927 WBV589926:WCY589927 WLR589926:WMU589927 WVN589926:WWQ589927 D655462:AQ655463 JB655462:KE655463 SX655462:UA655463 ACT655462:ADW655463 AMP655462:ANS655463 AWL655462:AXO655463 BGH655462:BHK655463 BQD655462:BRG655463 BZZ655462:CBC655463 CJV655462:CKY655463 CTR655462:CUU655463 DDN655462:DEQ655463 DNJ655462:DOM655463 DXF655462:DYI655463 EHB655462:EIE655463 EQX655462:ESA655463 FAT655462:FBW655463 FKP655462:FLS655463 FUL655462:FVO655463 GEH655462:GFK655463 GOD655462:GPG655463 GXZ655462:GZC655463 HHV655462:HIY655463 HRR655462:HSU655463 IBN655462:ICQ655463 ILJ655462:IMM655463 IVF655462:IWI655463 JFB655462:JGE655463 JOX655462:JQA655463 JYT655462:JZW655463 KIP655462:KJS655463 KSL655462:KTO655463 LCH655462:LDK655463 LMD655462:LNG655463 LVZ655462:LXC655463 MFV655462:MGY655463 MPR655462:MQU655463 MZN655462:NAQ655463 NJJ655462:NKM655463 NTF655462:NUI655463 ODB655462:OEE655463 OMX655462:OOA655463 OWT655462:OXW655463 PGP655462:PHS655463 PQL655462:PRO655463 QAH655462:QBK655463 QKD655462:QLG655463 QTZ655462:QVC655463 RDV655462:REY655463 RNR655462:ROU655463 RXN655462:RYQ655463 SHJ655462:SIM655463 SRF655462:SSI655463 TBB655462:TCE655463 TKX655462:TMA655463 TUT655462:TVW655463 UEP655462:UFS655463 UOL655462:UPO655463 UYH655462:UZK655463 VID655462:VJG655463 VRZ655462:VTC655463 WBV655462:WCY655463 WLR655462:WMU655463 WVN655462:WWQ655463 D720998:AQ720999 JB720998:KE720999 SX720998:UA720999 ACT720998:ADW720999 AMP720998:ANS720999 AWL720998:AXO720999 BGH720998:BHK720999 BQD720998:BRG720999 BZZ720998:CBC720999 CJV720998:CKY720999 CTR720998:CUU720999 DDN720998:DEQ720999 DNJ720998:DOM720999 DXF720998:DYI720999 EHB720998:EIE720999 EQX720998:ESA720999 FAT720998:FBW720999 FKP720998:FLS720999 FUL720998:FVO720999 GEH720998:GFK720999 GOD720998:GPG720999 GXZ720998:GZC720999 HHV720998:HIY720999 HRR720998:HSU720999 IBN720998:ICQ720999 ILJ720998:IMM720999 IVF720998:IWI720999 JFB720998:JGE720999 JOX720998:JQA720999 JYT720998:JZW720999 KIP720998:KJS720999 KSL720998:KTO720999 LCH720998:LDK720999 LMD720998:LNG720999 LVZ720998:LXC720999 MFV720998:MGY720999 MPR720998:MQU720999 MZN720998:NAQ720999 NJJ720998:NKM720999 NTF720998:NUI720999 ODB720998:OEE720999 OMX720998:OOA720999 OWT720998:OXW720999 PGP720998:PHS720999 PQL720998:PRO720999 QAH720998:QBK720999 QKD720998:QLG720999 QTZ720998:QVC720999 RDV720998:REY720999 RNR720998:ROU720999 RXN720998:RYQ720999 SHJ720998:SIM720999 SRF720998:SSI720999 TBB720998:TCE720999 TKX720998:TMA720999 TUT720998:TVW720999 UEP720998:UFS720999 UOL720998:UPO720999 UYH720998:UZK720999 VID720998:VJG720999 VRZ720998:VTC720999 WBV720998:WCY720999 WLR720998:WMU720999 WVN720998:WWQ720999 D786534:AQ786535 JB786534:KE786535 SX786534:UA786535 ACT786534:ADW786535 AMP786534:ANS786535 AWL786534:AXO786535 BGH786534:BHK786535 BQD786534:BRG786535 BZZ786534:CBC786535 CJV786534:CKY786535 CTR786534:CUU786535 DDN786534:DEQ786535 DNJ786534:DOM786535 DXF786534:DYI786535 EHB786534:EIE786535 EQX786534:ESA786535 FAT786534:FBW786535 FKP786534:FLS786535 FUL786534:FVO786535 GEH786534:GFK786535 GOD786534:GPG786535 GXZ786534:GZC786535 HHV786534:HIY786535 HRR786534:HSU786535 IBN786534:ICQ786535 ILJ786534:IMM786535 IVF786534:IWI786535 JFB786534:JGE786535 JOX786534:JQA786535 JYT786534:JZW786535 KIP786534:KJS786535 KSL786534:KTO786535 LCH786534:LDK786535 LMD786534:LNG786535 LVZ786534:LXC786535 MFV786534:MGY786535 MPR786534:MQU786535 MZN786534:NAQ786535 NJJ786534:NKM786535 NTF786534:NUI786535 ODB786534:OEE786535 OMX786534:OOA786535 OWT786534:OXW786535 PGP786534:PHS786535 PQL786534:PRO786535 QAH786534:QBK786535 QKD786534:QLG786535 QTZ786534:QVC786535 RDV786534:REY786535 RNR786534:ROU786535 RXN786534:RYQ786535 SHJ786534:SIM786535 SRF786534:SSI786535 TBB786534:TCE786535 TKX786534:TMA786535 TUT786534:TVW786535 UEP786534:UFS786535 UOL786534:UPO786535 UYH786534:UZK786535 VID786534:VJG786535 VRZ786534:VTC786535 WBV786534:WCY786535 WLR786534:WMU786535 WVN786534:WWQ786535 D852070:AQ852071 JB852070:KE852071 SX852070:UA852071 ACT852070:ADW852071 AMP852070:ANS852071 AWL852070:AXO852071 BGH852070:BHK852071 BQD852070:BRG852071 BZZ852070:CBC852071 CJV852070:CKY852071 CTR852070:CUU852071 DDN852070:DEQ852071 DNJ852070:DOM852071 DXF852070:DYI852071 EHB852070:EIE852071 EQX852070:ESA852071 FAT852070:FBW852071 FKP852070:FLS852071 FUL852070:FVO852071 GEH852070:GFK852071 GOD852070:GPG852071 GXZ852070:GZC852071 HHV852070:HIY852071 HRR852070:HSU852071 IBN852070:ICQ852071 ILJ852070:IMM852071 IVF852070:IWI852071 JFB852070:JGE852071 JOX852070:JQA852071 JYT852070:JZW852071 KIP852070:KJS852071 KSL852070:KTO852071 LCH852070:LDK852071 LMD852070:LNG852071 LVZ852070:LXC852071 MFV852070:MGY852071 MPR852070:MQU852071 MZN852070:NAQ852071 NJJ852070:NKM852071 NTF852070:NUI852071 ODB852070:OEE852071 OMX852070:OOA852071 OWT852070:OXW852071 PGP852070:PHS852071 PQL852070:PRO852071 QAH852070:QBK852071 QKD852070:QLG852071 QTZ852070:QVC852071 RDV852070:REY852071 RNR852070:ROU852071 RXN852070:RYQ852071 SHJ852070:SIM852071 SRF852070:SSI852071 TBB852070:TCE852071 TKX852070:TMA852071 TUT852070:TVW852071 UEP852070:UFS852071 UOL852070:UPO852071 UYH852070:UZK852071 VID852070:VJG852071 VRZ852070:VTC852071 WBV852070:WCY852071 WLR852070:WMU852071 WVN852070:WWQ852071 D917606:AQ917607 JB917606:KE917607 SX917606:UA917607 ACT917606:ADW917607 AMP917606:ANS917607 AWL917606:AXO917607 BGH917606:BHK917607 BQD917606:BRG917607 BZZ917606:CBC917607 CJV917606:CKY917607 CTR917606:CUU917607 DDN917606:DEQ917607 DNJ917606:DOM917607 DXF917606:DYI917607 EHB917606:EIE917607 EQX917606:ESA917607 FAT917606:FBW917607 FKP917606:FLS917607 FUL917606:FVO917607 GEH917606:GFK917607 GOD917606:GPG917607 GXZ917606:GZC917607 HHV917606:HIY917607 HRR917606:HSU917607 IBN917606:ICQ917607 ILJ917606:IMM917607 IVF917606:IWI917607 JFB917606:JGE917607 JOX917606:JQA917607 JYT917606:JZW917607 KIP917606:KJS917607 KSL917606:KTO917607 LCH917606:LDK917607 LMD917606:LNG917607 LVZ917606:LXC917607 MFV917606:MGY917607 MPR917606:MQU917607 MZN917606:NAQ917607 NJJ917606:NKM917607 NTF917606:NUI917607 ODB917606:OEE917607 OMX917606:OOA917607 OWT917606:OXW917607 PGP917606:PHS917607 PQL917606:PRO917607 QAH917606:QBK917607 QKD917606:QLG917607 QTZ917606:QVC917607 RDV917606:REY917607 RNR917606:ROU917607 RXN917606:RYQ917607 SHJ917606:SIM917607 SRF917606:SSI917607 TBB917606:TCE917607 TKX917606:TMA917607 TUT917606:TVW917607 UEP917606:UFS917607 UOL917606:UPO917607 UYH917606:UZK917607 VID917606:VJG917607 VRZ917606:VTC917607 WBV917606:WCY917607 WLR917606:WMU917607 WVN917606:WWQ917607 D983142:AQ983143 JB983142:KE983143 SX983142:UA983143 ACT983142:ADW983143 AMP983142:ANS983143 AWL983142:AXO983143 BGH983142:BHK983143 BQD983142:BRG983143 BZZ983142:CBC983143 CJV983142:CKY983143 CTR983142:CUU983143 DDN983142:DEQ983143 DNJ983142:DOM983143 DXF983142:DYI983143 EHB983142:EIE983143 EQX983142:ESA983143 FAT983142:FBW983143 FKP983142:FLS983143 FUL983142:FVO983143 GEH983142:GFK983143 GOD983142:GPG983143 GXZ983142:GZC983143 HHV983142:HIY983143 HRR983142:HSU983143 IBN983142:ICQ983143 ILJ983142:IMM983143 IVF983142:IWI983143 JFB983142:JGE983143 JOX983142:JQA983143 JYT983142:JZW983143 KIP983142:KJS983143 KSL983142:KTO983143 LCH983142:LDK983143 LMD983142:LNG983143 LVZ983142:LXC983143 MFV983142:MGY983143 MPR983142:MQU983143 MZN983142:NAQ983143 NJJ983142:NKM983143 NTF983142:NUI983143 ODB983142:OEE983143 OMX983142:OOA983143 OWT983142:OXW983143 PGP983142:PHS983143 PQL983142:PRO983143 QAH983142:QBK983143 QKD983142:QLG983143 QTZ983142:QVC983143 RDV983142:REY983143 RNR983142:ROU983143 RXN983142:RYQ983143 SHJ983142:SIM983143 SRF983142:SSI983143 TBB983142:TCE983143 TKX983142:TMA983143 TUT983142:TVW983143 UEP983142:UFS983143 UOL983142:UPO983143 UYH983142:UZK983143 VID983142:VJG983143 VRZ983142:VTC983143 WBV983142:WCY983143 WLR983142:WMU983143 WVN983142:WWQ983143 WVN145:WWQ145 JB97:KE97 SX97:UA97 ACT97:ADW97 AMP97:ANS97 AWL97:AXO97 BGH97:BHK97 BQD97:BRG97 BZZ97:CBC97 CJV97:CKY97 CTR97:CUU97 DDN97:DEQ97 DNJ97:DOM97 DXF97:DYI97 EHB97:EIE97 EQX97:ESA97 FAT97:FBW97 FKP97:FLS97 FUL97:FVO97 GEH97:GFK97 GOD97:GPG97 GXZ97:GZC97 HHV97:HIY97 HRR97:HSU97 IBN97:ICQ97 ILJ97:IMM97 IVF97:IWI97 JFB97:JGE97 JOX97:JQA97 JYT97:JZW97 KIP97:KJS97 KSL97:KTO97 LCH97:LDK97 LMD97:LNG97 LVZ97:LXC97 MFV97:MGY97 MPR97:MQU97 MZN97:NAQ97 NJJ97:NKM97 NTF97:NUI97 ODB97:OEE97 OMX97:OOA97 OWT97:OXW97 PGP97:PHS97 PQL97:PRO97 QAH97:QBK97 QKD97:QLG97 QTZ97:QVC97 RDV97:REY97 RNR97:ROU97 RXN97:RYQ97 SHJ97:SIM97 SRF97:SSI97 TBB97:TCE97 TKX97:TMA97 TUT97:TVW97 UEP97:UFS97 UOL97:UPO97 UYH97:UZK97 VID97:VJG97 VRZ97:VTC97 WBV97:WCY97 WLR97:WMU97 WVN97:WWQ97 D65614:AQ65614 JB65614:KE65614 SX65614:UA65614 ACT65614:ADW65614 AMP65614:ANS65614 AWL65614:AXO65614 BGH65614:BHK65614 BQD65614:BRG65614 BZZ65614:CBC65614 CJV65614:CKY65614 CTR65614:CUU65614 DDN65614:DEQ65614 DNJ65614:DOM65614 DXF65614:DYI65614 EHB65614:EIE65614 EQX65614:ESA65614 FAT65614:FBW65614 FKP65614:FLS65614 FUL65614:FVO65614 GEH65614:GFK65614 GOD65614:GPG65614 GXZ65614:GZC65614 HHV65614:HIY65614 HRR65614:HSU65614 IBN65614:ICQ65614 ILJ65614:IMM65614 IVF65614:IWI65614 JFB65614:JGE65614 JOX65614:JQA65614 JYT65614:JZW65614 KIP65614:KJS65614 KSL65614:KTO65614 LCH65614:LDK65614 LMD65614:LNG65614 LVZ65614:LXC65614 MFV65614:MGY65614 MPR65614:MQU65614 MZN65614:NAQ65614 NJJ65614:NKM65614 NTF65614:NUI65614 ODB65614:OEE65614 OMX65614:OOA65614 OWT65614:OXW65614 PGP65614:PHS65614 PQL65614:PRO65614 QAH65614:QBK65614 QKD65614:QLG65614 QTZ65614:QVC65614 RDV65614:REY65614 RNR65614:ROU65614 RXN65614:RYQ65614 SHJ65614:SIM65614 SRF65614:SSI65614 TBB65614:TCE65614 TKX65614:TMA65614 TUT65614:TVW65614 UEP65614:UFS65614 UOL65614:UPO65614 UYH65614:UZK65614 VID65614:VJG65614 VRZ65614:VTC65614 WBV65614:WCY65614 WLR65614:WMU65614 WVN65614:WWQ65614 D131150:AQ131150 JB131150:KE131150 SX131150:UA131150 ACT131150:ADW131150 AMP131150:ANS131150 AWL131150:AXO131150 BGH131150:BHK131150 BQD131150:BRG131150 BZZ131150:CBC131150 CJV131150:CKY131150 CTR131150:CUU131150 DDN131150:DEQ131150 DNJ131150:DOM131150 DXF131150:DYI131150 EHB131150:EIE131150 EQX131150:ESA131150 FAT131150:FBW131150 FKP131150:FLS131150 FUL131150:FVO131150 GEH131150:GFK131150 GOD131150:GPG131150 GXZ131150:GZC131150 HHV131150:HIY131150 HRR131150:HSU131150 IBN131150:ICQ131150 ILJ131150:IMM131150 IVF131150:IWI131150 JFB131150:JGE131150 JOX131150:JQA131150 JYT131150:JZW131150 KIP131150:KJS131150 KSL131150:KTO131150 LCH131150:LDK131150 LMD131150:LNG131150 LVZ131150:LXC131150 MFV131150:MGY131150 MPR131150:MQU131150 MZN131150:NAQ131150 NJJ131150:NKM131150 NTF131150:NUI131150 ODB131150:OEE131150 OMX131150:OOA131150 OWT131150:OXW131150 PGP131150:PHS131150 PQL131150:PRO131150 QAH131150:QBK131150 QKD131150:QLG131150 QTZ131150:QVC131150 RDV131150:REY131150 RNR131150:ROU131150 RXN131150:RYQ131150 SHJ131150:SIM131150 SRF131150:SSI131150 TBB131150:TCE131150 TKX131150:TMA131150 TUT131150:TVW131150 UEP131150:UFS131150 UOL131150:UPO131150 UYH131150:UZK131150 VID131150:VJG131150 VRZ131150:VTC131150 WBV131150:WCY131150 WLR131150:WMU131150 WVN131150:WWQ131150 D196686:AQ196686 JB196686:KE196686 SX196686:UA196686 ACT196686:ADW196686 AMP196686:ANS196686 AWL196686:AXO196686 BGH196686:BHK196686 BQD196686:BRG196686 BZZ196686:CBC196686 CJV196686:CKY196686 CTR196686:CUU196686 DDN196686:DEQ196686 DNJ196686:DOM196686 DXF196686:DYI196686 EHB196686:EIE196686 EQX196686:ESA196686 FAT196686:FBW196686 FKP196686:FLS196686 FUL196686:FVO196686 GEH196686:GFK196686 GOD196686:GPG196686 GXZ196686:GZC196686 HHV196686:HIY196686 HRR196686:HSU196686 IBN196686:ICQ196686 ILJ196686:IMM196686 IVF196686:IWI196686 JFB196686:JGE196686 JOX196686:JQA196686 JYT196686:JZW196686 KIP196686:KJS196686 KSL196686:KTO196686 LCH196686:LDK196686 LMD196686:LNG196686 LVZ196686:LXC196686 MFV196686:MGY196686 MPR196686:MQU196686 MZN196686:NAQ196686 NJJ196686:NKM196686 NTF196686:NUI196686 ODB196686:OEE196686 OMX196686:OOA196686 OWT196686:OXW196686 PGP196686:PHS196686 PQL196686:PRO196686 QAH196686:QBK196686 QKD196686:QLG196686 QTZ196686:QVC196686 RDV196686:REY196686 RNR196686:ROU196686 RXN196686:RYQ196686 SHJ196686:SIM196686 SRF196686:SSI196686 TBB196686:TCE196686 TKX196686:TMA196686 TUT196686:TVW196686 UEP196686:UFS196686 UOL196686:UPO196686 UYH196686:UZK196686 VID196686:VJG196686 VRZ196686:VTC196686 WBV196686:WCY196686 WLR196686:WMU196686 WVN196686:WWQ196686 D262222:AQ262222 JB262222:KE262222 SX262222:UA262222 ACT262222:ADW262222 AMP262222:ANS262222 AWL262222:AXO262222 BGH262222:BHK262222 BQD262222:BRG262222 BZZ262222:CBC262222 CJV262222:CKY262222 CTR262222:CUU262222 DDN262222:DEQ262222 DNJ262222:DOM262222 DXF262222:DYI262222 EHB262222:EIE262222 EQX262222:ESA262222 FAT262222:FBW262222 FKP262222:FLS262222 FUL262222:FVO262222 GEH262222:GFK262222 GOD262222:GPG262222 GXZ262222:GZC262222 HHV262222:HIY262222 HRR262222:HSU262222 IBN262222:ICQ262222 ILJ262222:IMM262222 IVF262222:IWI262222 JFB262222:JGE262222 JOX262222:JQA262222 JYT262222:JZW262222 KIP262222:KJS262222 KSL262222:KTO262222 LCH262222:LDK262222 LMD262222:LNG262222 LVZ262222:LXC262222 MFV262222:MGY262222 MPR262222:MQU262222 MZN262222:NAQ262222 NJJ262222:NKM262222 NTF262222:NUI262222 ODB262222:OEE262222 OMX262222:OOA262222 OWT262222:OXW262222 PGP262222:PHS262222 PQL262222:PRO262222 QAH262222:QBK262222 QKD262222:QLG262222 QTZ262222:QVC262222 RDV262222:REY262222 RNR262222:ROU262222 RXN262222:RYQ262222 SHJ262222:SIM262222 SRF262222:SSI262222 TBB262222:TCE262222 TKX262222:TMA262222 TUT262222:TVW262222 UEP262222:UFS262222 UOL262222:UPO262222 UYH262222:UZK262222 VID262222:VJG262222 VRZ262222:VTC262222 WBV262222:WCY262222 WLR262222:WMU262222 WVN262222:WWQ262222 D327758:AQ327758 JB327758:KE327758 SX327758:UA327758 ACT327758:ADW327758 AMP327758:ANS327758 AWL327758:AXO327758 BGH327758:BHK327758 BQD327758:BRG327758 BZZ327758:CBC327758 CJV327758:CKY327758 CTR327758:CUU327758 DDN327758:DEQ327758 DNJ327758:DOM327758 DXF327758:DYI327758 EHB327758:EIE327758 EQX327758:ESA327758 FAT327758:FBW327758 FKP327758:FLS327758 FUL327758:FVO327758 GEH327758:GFK327758 GOD327758:GPG327758 GXZ327758:GZC327758 HHV327758:HIY327758 HRR327758:HSU327758 IBN327758:ICQ327758 ILJ327758:IMM327758 IVF327758:IWI327758 JFB327758:JGE327758 JOX327758:JQA327758 JYT327758:JZW327758 KIP327758:KJS327758 KSL327758:KTO327758 LCH327758:LDK327758 LMD327758:LNG327758 LVZ327758:LXC327758 MFV327758:MGY327758 MPR327758:MQU327758 MZN327758:NAQ327758 NJJ327758:NKM327758 NTF327758:NUI327758 ODB327758:OEE327758 OMX327758:OOA327758 OWT327758:OXW327758 PGP327758:PHS327758 PQL327758:PRO327758 QAH327758:QBK327758 QKD327758:QLG327758 QTZ327758:QVC327758 RDV327758:REY327758 RNR327758:ROU327758 RXN327758:RYQ327758 SHJ327758:SIM327758 SRF327758:SSI327758 TBB327758:TCE327758 TKX327758:TMA327758 TUT327758:TVW327758 UEP327758:UFS327758 UOL327758:UPO327758 UYH327758:UZK327758 VID327758:VJG327758 VRZ327758:VTC327758 WBV327758:WCY327758 WLR327758:WMU327758 WVN327758:WWQ327758 D393294:AQ393294 JB393294:KE393294 SX393294:UA393294 ACT393294:ADW393294 AMP393294:ANS393294 AWL393294:AXO393294 BGH393294:BHK393294 BQD393294:BRG393294 BZZ393294:CBC393294 CJV393294:CKY393294 CTR393294:CUU393294 DDN393294:DEQ393294 DNJ393294:DOM393294 DXF393294:DYI393294 EHB393294:EIE393294 EQX393294:ESA393294 FAT393294:FBW393294 FKP393294:FLS393294 FUL393294:FVO393294 GEH393294:GFK393294 GOD393294:GPG393294 GXZ393294:GZC393294 HHV393294:HIY393294 HRR393294:HSU393294 IBN393294:ICQ393294 ILJ393294:IMM393294 IVF393294:IWI393294 JFB393294:JGE393294 JOX393294:JQA393294 JYT393294:JZW393294 KIP393294:KJS393294 KSL393294:KTO393294 LCH393294:LDK393294 LMD393294:LNG393294 LVZ393294:LXC393294 MFV393294:MGY393294 MPR393294:MQU393294 MZN393294:NAQ393294 NJJ393294:NKM393294 NTF393294:NUI393294 ODB393294:OEE393294 OMX393294:OOA393294 OWT393294:OXW393294 PGP393294:PHS393294 PQL393294:PRO393294 QAH393294:QBK393294 QKD393294:QLG393294 QTZ393294:QVC393294 RDV393294:REY393294 RNR393294:ROU393294 RXN393294:RYQ393294 SHJ393294:SIM393294 SRF393294:SSI393294 TBB393294:TCE393294 TKX393294:TMA393294 TUT393294:TVW393294 UEP393294:UFS393294 UOL393294:UPO393294 UYH393294:UZK393294 VID393294:VJG393294 VRZ393294:VTC393294 WBV393294:WCY393294 WLR393294:WMU393294 WVN393294:WWQ393294 D458830:AQ458830 JB458830:KE458830 SX458830:UA458830 ACT458830:ADW458830 AMP458830:ANS458830 AWL458830:AXO458830 BGH458830:BHK458830 BQD458830:BRG458830 BZZ458830:CBC458830 CJV458830:CKY458830 CTR458830:CUU458830 DDN458830:DEQ458830 DNJ458830:DOM458830 DXF458830:DYI458830 EHB458830:EIE458830 EQX458830:ESA458830 FAT458830:FBW458830 FKP458830:FLS458830 FUL458830:FVO458830 GEH458830:GFK458830 GOD458830:GPG458830 GXZ458830:GZC458830 HHV458830:HIY458830 HRR458830:HSU458830 IBN458830:ICQ458830 ILJ458830:IMM458830 IVF458830:IWI458830 JFB458830:JGE458830 JOX458830:JQA458830 JYT458830:JZW458830 KIP458830:KJS458830 KSL458830:KTO458830 LCH458830:LDK458830 LMD458830:LNG458830 LVZ458830:LXC458830 MFV458830:MGY458830 MPR458830:MQU458830 MZN458830:NAQ458830 NJJ458830:NKM458830 NTF458830:NUI458830 ODB458830:OEE458830 OMX458830:OOA458830 OWT458830:OXW458830 PGP458830:PHS458830 PQL458830:PRO458830 QAH458830:QBK458830 QKD458830:QLG458830 QTZ458830:QVC458830 RDV458830:REY458830 RNR458830:ROU458830 RXN458830:RYQ458830 SHJ458830:SIM458830 SRF458830:SSI458830 TBB458830:TCE458830 TKX458830:TMA458830 TUT458830:TVW458830 UEP458830:UFS458830 UOL458830:UPO458830 UYH458830:UZK458830 VID458830:VJG458830 VRZ458830:VTC458830 WBV458830:WCY458830 WLR458830:WMU458830 WVN458830:WWQ458830 D524366:AQ524366 JB524366:KE524366 SX524366:UA524366 ACT524366:ADW524366 AMP524366:ANS524366 AWL524366:AXO524366 BGH524366:BHK524366 BQD524366:BRG524366 BZZ524366:CBC524366 CJV524366:CKY524366 CTR524366:CUU524366 DDN524366:DEQ524366 DNJ524366:DOM524366 DXF524366:DYI524366 EHB524366:EIE524366 EQX524366:ESA524366 FAT524366:FBW524366 FKP524366:FLS524366 FUL524366:FVO524366 GEH524366:GFK524366 GOD524366:GPG524366 GXZ524366:GZC524366 HHV524366:HIY524366 HRR524366:HSU524366 IBN524366:ICQ524366 ILJ524366:IMM524366 IVF524366:IWI524366 JFB524366:JGE524366 JOX524366:JQA524366 JYT524366:JZW524366 KIP524366:KJS524366 KSL524366:KTO524366 LCH524366:LDK524366 LMD524366:LNG524366 LVZ524366:LXC524366 MFV524366:MGY524366 MPR524366:MQU524366 MZN524366:NAQ524366 NJJ524366:NKM524366 NTF524366:NUI524366 ODB524366:OEE524366 OMX524366:OOA524366 OWT524366:OXW524366 PGP524366:PHS524366 PQL524366:PRO524366 QAH524366:QBK524366 QKD524366:QLG524366 QTZ524366:QVC524366 RDV524366:REY524366 RNR524366:ROU524366 RXN524366:RYQ524366 SHJ524366:SIM524366 SRF524366:SSI524366 TBB524366:TCE524366 TKX524366:TMA524366 TUT524366:TVW524366 UEP524366:UFS524366 UOL524366:UPO524366 UYH524366:UZK524366 VID524366:VJG524366 VRZ524366:VTC524366 WBV524366:WCY524366 WLR524366:WMU524366 WVN524366:WWQ524366 D589902:AQ589902 JB589902:KE589902 SX589902:UA589902 ACT589902:ADW589902 AMP589902:ANS589902 AWL589902:AXO589902 BGH589902:BHK589902 BQD589902:BRG589902 BZZ589902:CBC589902 CJV589902:CKY589902 CTR589902:CUU589902 DDN589902:DEQ589902 DNJ589902:DOM589902 DXF589902:DYI589902 EHB589902:EIE589902 EQX589902:ESA589902 FAT589902:FBW589902 FKP589902:FLS589902 FUL589902:FVO589902 GEH589902:GFK589902 GOD589902:GPG589902 GXZ589902:GZC589902 HHV589902:HIY589902 HRR589902:HSU589902 IBN589902:ICQ589902 ILJ589902:IMM589902 IVF589902:IWI589902 JFB589902:JGE589902 JOX589902:JQA589902 JYT589902:JZW589902 KIP589902:KJS589902 KSL589902:KTO589902 LCH589902:LDK589902 LMD589902:LNG589902 LVZ589902:LXC589902 MFV589902:MGY589902 MPR589902:MQU589902 MZN589902:NAQ589902 NJJ589902:NKM589902 NTF589902:NUI589902 ODB589902:OEE589902 OMX589902:OOA589902 OWT589902:OXW589902 PGP589902:PHS589902 PQL589902:PRO589902 QAH589902:QBK589902 QKD589902:QLG589902 QTZ589902:QVC589902 RDV589902:REY589902 RNR589902:ROU589902 RXN589902:RYQ589902 SHJ589902:SIM589902 SRF589902:SSI589902 TBB589902:TCE589902 TKX589902:TMA589902 TUT589902:TVW589902 UEP589902:UFS589902 UOL589902:UPO589902 UYH589902:UZK589902 VID589902:VJG589902 VRZ589902:VTC589902 WBV589902:WCY589902 WLR589902:WMU589902 WVN589902:WWQ589902 D655438:AQ655438 JB655438:KE655438 SX655438:UA655438 ACT655438:ADW655438 AMP655438:ANS655438 AWL655438:AXO655438 BGH655438:BHK655438 BQD655438:BRG655438 BZZ655438:CBC655438 CJV655438:CKY655438 CTR655438:CUU655438 DDN655438:DEQ655438 DNJ655438:DOM655438 DXF655438:DYI655438 EHB655438:EIE655438 EQX655438:ESA655438 FAT655438:FBW655438 FKP655438:FLS655438 FUL655438:FVO655438 GEH655438:GFK655438 GOD655438:GPG655438 GXZ655438:GZC655438 HHV655438:HIY655438 HRR655438:HSU655438 IBN655438:ICQ655438 ILJ655438:IMM655438 IVF655438:IWI655438 JFB655438:JGE655438 JOX655438:JQA655438 JYT655438:JZW655438 KIP655438:KJS655438 KSL655438:KTO655438 LCH655438:LDK655438 LMD655438:LNG655438 LVZ655438:LXC655438 MFV655438:MGY655438 MPR655438:MQU655438 MZN655438:NAQ655438 NJJ655438:NKM655438 NTF655438:NUI655438 ODB655438:OEE655438 OMX655438:OOA655438 OWT655438:OXW655438 PGP655438:PHS655438 PQL655438:PRO655438 QAH655438:QBK655438 QKD655438:QLG655438 QTZ655438:QVC655438 RDV655438:REY655438 RNR655438:ROU655438 RXN655438:RYQ655438 SHJ655438:SIM655438 SRF655438:SSI655438 TBB655438:TCE655438 TKX655438:TMA655438 TUT655438:TVW655438 UEP655438:UFS655438 UOL655438:UPO655438 UYH655438:UZK655438 VID655438:VJG655438 VRZ655438:VTC655438 WBV655438:WCY655438 WLR655438:WMU655438 WVN655438:WWQ655438 D720974:AQ720974 JB720974:KE720974 SX720974:UA720974 ACT720974:ADW720974 AMP720974:ANS720974 AWL720974:AXO720974 BGH720974:BHK720974 BQD720974:BRG720974 BZZ720974:CBC720974 CJV720974:CKY720974 CTR720974:CUU720974 DDN720974:DEQ720974 DNJ720974:DOM720974 DXF720974:DYI720974 EHB720974:EIE720974 EQX720974:ESA720974 FAT720974:FBW720974 FKP720974:FLS720974 FUL720974:FVO720974 GEH720974:GFK720974 GOD720974:GPG720974 GXZ720974:GZC720974 HHV720974:HIY720974 HRR720974:HSU720974 IBN720974:ICQ720974 ILJ720974:IMM720974 IVF720974:IWI720974 JFB720974:JGE720974 JOX720974:JQA720974 JYT720974:JZW720974 KIP720974:KJS720974 KSL720974:KTO720974 LCH720974:LDK720974 LMD720974:LNG720974 LVZ720974:LXC720974 MFV720974:MGY720974 MPR720974:MQU720974 MZN720974:NAQ720974 NJJ720974:NKM720974 NTF720974:NUI720974 ODB720974:OEE720974 OMX720974:OOA720974 OWT720974:OXW720974 PGP720974:PHS720974 PQL720974:PRO720974 QAH720974:QBK720974 QKD720974:QLG720974 QTZ720974:QVC720974 RDV720974:REY720974 RNR720974:ROU720974 RXN720974:RYQ720974 SHJ720974:SIM720974 SRF720974:SSI720974 TBB720974:TCE720974 TKX720974:TMA720974 TUT720974:TVW720974 UEP720974:UFS720974 UOL720974:UPO720974 UYH720974:UZK720974 VID720974:VJG720974 VRZ720974:VTC720974 WBV720974:WCY720974 WLR720974:WMU720974 WVN720974:WWQ720974 D786510:AQ786510 JB786510:KE786510 SX786510:UA786510 ACT786510:ADW786510 AMP786510:ANS786510 AWL786510:AXO786510 BGH786510:BHK786510 BQD786510:BRG786510 BZZ786510:CBC786510 CJV786510:CKY786510 CTR786510:CUU786510 DDN786510:DEQ786510 DNJ786510:DOM786510 DXF786510:DYI786510 EHB786510:EIE786510 EQX786510:ESA786510 FAT786510:FBW786510 FKP786510:FLS786510 FUL786510:FVO786510 GEH786510:GFK786510 GOD786510:GPG786510 GXZ786510:GZC786510 HHV786510:HIY786510 HRR786510:HSU786510 IBN786510:ICQ786510 ILJ786510:IMM786510 IVF786510:IWI786510 JFB786510:JGE786510 JOX786510:JQA786510 JYT786510:JZW786510 KIP786510:KJS786510 KSL786510:KTO786510 LCH786510:LDK786510 LMD786510:LNG786510 LVZ786510:LXC786510 MFV786510:MGY786510 MPR786510:MQU786510 MZN786510:NAQ786510 NJJ786510:NKM786510 NTF786510:NUI786510 ODB786510:OEE786510 OMX786510:OOA786510 OWT786510:OXW786510 PGP786510:PHS786510 PQL786510:PRO786510 QAH786510:QBK786510 QKD786510:QLG786510 QTZ786510:QVC786510 RDV786510:REY786510 RNR786510:ROU786510 RXN786510:RYQ786510 SHJ786510:SIM786510 SRF786510:SSI786510 TBB786510:TCE786510 TKX786510:TMA786510 TUT786510:TVW786510 UEP786510:UFS786510 UOL786510:UPO786510 UYH786510:UZK786510 VID786510:VJG786510 VRZ786510:VTC786510 WBV786510:WCY786510 WLR786510:WMU786510 WVN786510:WWQ786510 D852046:AQ852046 JB852046:KE852046 SX852046:UA852046 ACT852046:ADW852046 AMP852046:ANS852046 AWL852046:AXO852046 BGH852046:BHK852046 BQD852046:BRG852046 BZZ852046:CBC852046 CJV852046:CKY852046 CTR852046:CUU852046 DDN852046:DEQ852046 DNJ852046:DOM852046 DXF852046:DYI852046 EHB852046:EIE852046 EQX852046:ESA852046 FAT852046:FBW852046 FKP852046:FLS852046 FUL852046:FVO852046 GEH852046:GFK852046 GOD852046:GPG852046 GXZ852046:GZC852046 HHV852046:HIY852046 HRR852046:HSU852046 IBN852046:ICQ852046 ILJ852046:IMM852046 IVF852046:IWI852046 JFB852046:JGE852046 JOX852046:JQA852046 JYT852046:JZW852046 KIP852046:KJS852046 KSL852046:KTO852046 LCH852046:LDK852046 LMD852046:LNG852046 LVZ852046:LXC852046 MFV852046:MGY852046 MPR852046:MQU852046 MZN852046:NAQ852046 NJJ852046:NKM852046 NTF852046:NUI852046 ODB852046:OEE852046 OMX852046:OOA852046 OWT852046:OXW852046 PGP852046:PHS852046 PQL852046:PRO852046 QAH852046:QBK852046 QKD852046:QLG852046 QTZ852046:QVC852046 RDV852046:REY852046 RNR852046:ROU852046 RXN852046:RYQ852046 SHJ852046:SIM852046 SRF852046:SSI852046 TBB852046:TCE852046 TKX852046:TMA852046 TUT852046:TVW852046 UEP852046:UFS852046 UOL852046:UPO852046 UYH852046:UZK852046 VID852046:VJG852046 VRZ852046:VTC852046 WBV852046:WCY852046 WLR852046:WMU852046 WVN852046:WWQ852046 D917582:AQ917582 JB917582:KE917582 SX917582:UA917582 ACT917582:ADW917582 AMP917582:ANS917582 AWL917582:AXO917582 BGH917582:BHK917582 BQD917582:BRG917582 BZZ917582:CBC917582 CJV917582:CKY917582 CTR917582:CUU917582 DDN917582:DEQ917582 DNJ917582:DOM917582 DXF917582:DYI917582 EHB917582:EIE917582 EQX917582:ESA917582 FAT917582:FBW917582 FKP917582:FLS917582 FUL917582:FVO917582 GEH917582:GFK917582 GOD917582:GPG917582 GXZ917582:GZC917582 HHV917582:HIY917582 HRR917582:HSU917582 IBN917582:ICQ917582 ILJ917582:IMM917582 IVF917582:IWI917582 JFB917582:JGE917582 JOX917582:JQA917582 JYT917582:JZW917582 KIP917582:KJS917582 KSL917582:KTO917582 LCH917582:LDK917582 LMD917582:LNG917582 LVZ917582:LXC917582 MFV917582:MGY917582 MPR917582:MQU917582 MZN917582:NAQ917582 NJJ917582:NKM917582 NTF917582:NUI917582 ODB917582:OEE917582 OMX917582:OOA917582 OWT917582:OXW917582 PGP917582:PHS917582 PQL917582:PRO917582 QAH917582:QBK917582 QKD917582:QLG917582 QTZ917582:QVC917582 RDV917582:REY917582 RNR917582:ROU917582 RXN917582:RYQ917582 SHJ917582:SIM917582 SRF917582:SSI917582 TBB917582:TCE917582 TKX917582:TMA917582 TUT917582:TVW917582 UEP917582:UFS917582 UOL917582:UPO917582 UYH917582:UZK917582 VID917582:VJG917582 VRZ917582:VTC917582 WBV917582:WCY917582 WLR917582:WMU917582 WVN917582:WWQ917582 D983118:AQ983118 JB983118:KE983118 SX983118:UA983118 ACT983118:ADW983118 AMP983118:ANS983118 AWL983118:AXO983118 BGH983118:BHK983118 BQD983118:BRG983118 BZZ983118:CBC983118 CJV983118:CKY983118 CTR983118:CUU983118 DDN983118:DEQ983118 DNJ983118:DOM983118 DXF983118:DYI983118 EHB983118:EIE983118 EQX983118:ESA983118 FAT983118:FBW983118 FKP983118:FLS983118 FUL983118:FVO983118 GEH983118:GFK983118 GOD983118:GPG983118 GXZ983118:GZC983118 HHV983118:HIY983118 HRR983118:HSU983118 IBN983118:ICQ983118 ILJ983118:IMM983118 IVF983118:IWI983118 JFB983118:JGE983118 JOX983118:JQA983118 JYT983118:JZW983118 KIP983118:KJS983118 KSL983118:KTO983118 LCH983118:LDK983118 LMD983118:LNG983118 LVZ983118:LXC983118 MFV983118:MGY983118 MPR983118:MQU983118 MZN983118:NAQ983118 NJJ983118:NKM983118 NTF983118:NUI983118 ODB983118:OEE983118 OMX983118:OOA983118 OWT983118:OXW983118 PGP983118:PHS983118 PQL983118:PRO983118 QAH983118:QBK983118 QKD983118:QLG983118 QTZ983118:QVC983118 RDV983118:REY983118 RNR983118:ROU983118 RXN983118:RYQ983118 SHJ983118:SIM983118 SRF983118:SSI983118 TBB983118:TCE983118 TKX983118:TMA983118 TUT983118:TVW983118 UEP983118:UFS983118 UOL983118:UPO983118 UYH983118:UZK983118 VID983118:VJG983118 VRZ983118:VTC983118 WBV983118:WCY983118 WLR983118:WMU983118 WVN983118:WWQ983118 UYH145:UZK145 VRZ145:VTC145 JB171:KE172 SX171:UA172 ACT171:ADW172 AMP171:ANS172 AWL171:AXO172 BGH171:BHK172 BQD171:BRG172 BZZ171:CBC172 CJV171:CKY172 CTR171:CUU172 DDN171:DEQ172 DNJ171:DOM172 DXF171:DYI172 EHB171:EIE172 EQX171:ESA172 FAT171:FBW172 FKP171:FLS172 FUL171:FVO172 GEH171:GFK172 GOD171:GPG172 GXZ171:GZC172 HHV171:HIY172 HRR171:HSU172 IBN171:ICQ172 ILJ171:IMM172 IVF171:IWI172 JFB171:JGE172 JOX171:JQA172 JYT171:JZW172 KIP171:KJS172 KSL171:KTO172 LCH171:LDK172 LMD171:LNG172 LVZ171:LXC172 MFV171:MGY172 MPR171:MQU172 MZN171:NAQ172 NJJ171:NKM172 NTF171:NUI172 ODB171:OEE172 OMX171:OOA172 OWT171:OXW172 PGP171:PHS172 PQL171:PRO172 QAH171:QBK172 QKD171:QLG172 QTZ171:QVC172 RDV171:REY172 RNR171:ROU172 RXN171:RYQ172 SHJ171:SIM172 SRF171:SSI172 TBB171:TCE172 TKX171:TMA172 TUT171:TVW172 UEP171:UFS172 UOL171:UPO172 UYH171:UZK172 VID171:VJG172 VRZ171:VTC172 WBV171:WCY172 WLR171:WMU172 WVN171:WWQ172 WBV145:WCY145 JB145:KE145 SX145:UA145 ACT145:ADW145 AMP145:ANS145 AWL145:AXO145 BGH145:BHK145 BQD145:BRG145 BZZ145:CBC145 CJV145:CKY145 CTR145:CUU145 DDN145:DEQ145 DNJ145:DOM145 DXF145:DYI145 EHB145:EIE145 EQX145:ESA145 FAT145:FBW145 FKP145:FLS145 FUL145:FVO145 GEH145:GFK145 GOD145:GPG145 GXZ145:GZC145 HHV145:HIY145 HRR145:HSU145 IBN145:ICQ145 ILJ145:IMM145 IVF145:IWI145 JFB145:JGE145 JOX145:JQA145 JYT145:JZW145 KIP145:KJS145 KSL145:KTO145 LCH145:LDK145 LMD145:LNG145 LVZ145:LXC145 MFV145:MGY145 MPR145:MQU145 MZN145:NAQ145 NJJ145:NKM145 NTF145:NUI145 ODB145:OEE145 OMX145:OOA145 OWT145:OXW145 PGP145:PHS145 PQL145:PRO145 QAH145:QBK145 QKD145:QLG145 QTZ145:QVC145 RDV145:REY145 RNR145:ROU145 RXN145:RYQ145 SHJ145:SIM145 SRF145:SSI145 TBB145:TCE145 TKX145:TMA145 TUT145:TVW145 UEP145:UFS145 UOL145:UPO145" xr:uid="{00000000-0002-0000-0000-000000000000}">
      <formula1>3</formula1>
    </dataValidation>
    <dataValidation type="whole" operator="lessThanOrEqual" allowBlank="1" showInputMessage="1" showErrorMessage="1" errorTitle="Error" error="The maximum mark for this question is 4 marks." sqref="VRZ166:VTC166 D65654:AQ65654 JB65654:KE65654 SX65654:UA65654 ACT65654:ADW65654 AMP65654:ANS65654 AWL65654:AXO65654 BGH65654:BHK65654 BQD65654:BRG65654 BZZ65654:CBC65654 CJV65654:CKY65654 CTR65654:CUU65654 DDN65654:DEQ65654 DNJ65654:DOM65654 DXF65654:DYI65654 EHB65654:EIE65654 EQX65654:ESA65654 FAT65654:FBW65654 FKP65654:FLS65654 FUL65654:FVO65654 GEH65654:GFK65654 GOD65654:GPG65654 GXZ65654:GZC65654 HHV65654:HIY65654 HRR65654:HSU65654 IBN65654:ICQ65654 ILJ65654:IMM65654 IVF65654:IWI65654 JFB65654:JGE65654 JOX65654:JQA65654 JYT65654:JZW65654 KIP65654:KJS65654 KSL65654:KTO65654 LCH65654:LDK65654 LMD65654:LNG65654 LVZ65654:LXC65654 MFV65654:MGY65654 MPR65654:MQU65654 MZN65654:NAQ65654 NJJ65654:NKM65654 NTF65654:NUI65654 ODB65654:OEE65654 OMX65654:OOA65654 OWT65654:OXW65654 PGP65654:PHS65654 PQL65654:PRO65654 QAH65654:QBK65654 QKD65654:QLG65654 QTZ65654:QVC65654 RDV65654:REY65654 RNR65654:ROU65654 RXN65654:RYQ65654 SHJ65654:SIM65654 SRF65654:SSI65654 TBB65654:TCE65654 TKX65654:TMA65654 TUT65654:TVW65654 UEP65654:UFS65654 UOL65654:UPO65654 UYH65654:UZK65654 VID65654:VJG65654 VRZ65654:VTC65654 WBV65654:WCY65654 WLR65654:WMU65654 WVN65654:WWQ65654 D131190:AQ131190 JB131190:KE131190 SX131190:UA131190 ACT131190:ADW131190 AMP131190:ANS131190 AWL131190:AXO131190 BGH131190:BHK131190 BQD131190:BRG131190 BZZ131190:CBC131190 CJV131190:CKY131190 CTR131190:CUU131190 DDN131190:DEQ131190 DNJ131190:DOM131190 DXF131190:DYI131190 EHB131190:EIE131190 EQX131190:ESA131190 FAT131190:FBW131190 FKP131190:FLS131190 FUL131190:FVO131190 GEH131190:GFK131190 GOD131190:GPG131190 GXZ131190:GZC131190 HHV131190:HIY131190 HRR131190:HSU131190 IBN131190:ICQ131190 ILJ131190:IMM131190 IVF131190:IWI131190 JFB131190:JGE131190 JOX131190:JQA131190 JYT131190:JZW131190 KIP131190:KJS131190 KSL131190:KTO131190 LCH131190:LDK131190 LMD131190:LNG131190 LVZ131190:LXC131190 MFV131190:MGY131190 MPR131190:MQU131190 MZN131190:NAQ131190 NJJ131190:NKM131190 NTF131190:NUI131190 ODB131190:OEE131190 OMX131190:OOA131190 OWT131190:OXW131190 PGP131190:PHS131190 PQL131190:PRO131190 QAH131190:QBK131190 QKD131190:QLG131190 QTZ131190:QVC131190 RDV131190:REY131190 RNR131190:ROU131190 RXN131190:RYQ131190 SHJ131190:SIM131190 SRF131190:SSI131190 TBB131190:TCE131190 TKX131190:TMA131190 TUT131190:TVW131190 UEP131190:UFS131190 UOL131190:UPO131190 UYH131190:UZK131190 VID131190:VJG131190 VRZ131190:VTC131190 WBV131190:WCY131190 WLR131190:WMU131190 WVN131190:WWQ131190 D196726:AQ196726 JB196726:KE196726 SX196726:UA196726 ACT196726:ADW196726 AMP196726:ANS196726 AWL196726:AXO196726 BGH196726:BHK196726 BQD196726:BRG196726 BZZ196726:CBC196726 CJV196726:CKY196726 CTR196726:CUU196726 DDN196726:DEQ196726 DNJ196726:DOM196726 DXF196726:DYI196726 EHB196726:EIE196726 EQX196726:ESA196726 FAT196726:FBW196726 FKP196726:FLS196726 FUL196726:FVO196726 GEH196726:GFK196726 GOD196726:GPG196726 GXZ196726:GZC196726 HHV196726:HIY196726 HRR196726:HSU196726 IBN196726:ICQ196726 ILJ196726:IMM196726 IVF196726:IWI196726 JFB196726:JGE196726 JOX196726:JQA196726 JYT196726:JZW196726 KIP196726:KJS196726 KSL196726:KTO196726 LCH196726:LDK196726 LMD196726:LNG196726 LVZ196726:LXC196726 MFV196726:MGY196726 MPR196726:MQU196726 MZN196726:NAQ196726 NJJ196726:NKM196726 NTF196726:NUI196726 ODB196726:OEE196726 OMX196726:OOA196726 OWT196726:OXW196726 PGP196726:PHS196726 PQL196726:PRO196726 QAH196726:QBK196726 QKD196726:QLG196726 QTZ196726:QVC196726 RDV196726:REY196726 RNR196726:ROU196726 RXN196726:RYQ196726 SHJ196726:SIM196726 SRF196726:SSI196726 TBB196726:TCE196726 TKX196726:TMA196726 TUT196726:TVW196726 UEP196726:UFS196726 UOL196726:UPO196726 UYH196726:UZK196726 VID196726:VJG196726 VRZ196726:VTC196726 WBV196726:WCY196726 WLR196726:WMU196726 WVN196726:WWQ196726 D262262:AQ262262 JB262262:KE262262 SX262262:UA262262 ACT262262:ADW262262 AMP262262:ANS262262 AWL262262:AXO262262 BGH262262:BHK262262 BQD262262:BRG262262 BZZ262262:CBC262262 CJV262262:CKY262262 CTR262262:CUU262262 DDN262262:DEQ262262 DNJ262262:DOM262262 DXF262262:DYI262262 EHB262262:EIE262262 EQX262262:ESA262262 FAT262262:FBW262262 FKP262262:FLS262262 FUL262262:FVO262262 GEH262262:GFK262262 GOD262262:GPG262262 GXZ262262:GZC262262 HHV262262:HIY262262 HRR262262:HSU262262 IBN262262:ICQ262262 ILJ262262:IMM262262 IVF262262:IWI262262 JFB262262:JGE262262 JOX262262:JQA262262 JYT262262:JZW262262 KIP262262:KJS262262 KSL262262:KTO262262 LCH262262:LDK262262 LMD262262:LNG262262 LVZ262262:LXC262262 MFV262262:MGY262262 MPR262262:MQU262262 MZN262262:NAQ262262 NJJ262262:NKM262262 NTF262262:NUI262262 ODB262262:OEE262262 OMX262262:OOA262262 OWT262262:OXW262262 PGP262262:PHS262262 PQL262262:PRO262262 QAH262262:QBK262262 QKD262262:QLG262262 QTZ262262:QVC262262 RDV262262:REY262262 RNR262262:ROU262262 RXN262262:RYQ262262 SHJ262262:SIM262262 SRF262262:SSI262262 TBB262262:TCE262262 TKX262262:TMA262262 TUT262262:TVW262262 UEP262262:UFS262262 UOL262262:UPO262262 UYH262262:UZK262262 VID262262:VJG262262 VRZ262262:VTC262262 WBV262262:WCY262262 WLR262262:WMU262262 WVN262262:WWQ262262 D327798:AQ327798 JB327798:KE327798 SX327798:UA327798 ACT327798:ADW327798 AMP327798:ANS327798 AWL327798:AXO327798 BGH327798:BHK327798 BQD327798:BRG327798 BZZ327798:CBC327798 CJV327798:CKY327798 CTR327798:CUU327798 DDN327798:DEQ327798 DNJ327798:DOM327798 DXF327798:DYI327798 EHB327798:EIE327798 EQX327798:ESA327798 FAT327798:FBW327798 FKP327798:FLS327798 FUL327798:FVO327798 GEH327798:GFK327798 GOD327798:GPG327798 GXZ327798:GZC327798 HHV327798:HIY327798 HRR327798:HSU327798 IBN327798:ICQ327798 ILJ327798:IMM327798 IVF327798:IWI327798 JFB327798:JGE327798 JOX327798:JQA327798 JYT327798:JZW327798 KIP327798:KJS327798 KSL327798:KTO327798 LCH327798:LDK327798 LMD327798:LNG327798 LVZ327798:LXC327798 MFV327798:MGY327798 MPR327798:MQU327798 MZN327798:NAQ327798 NJJ327798:NKM327798 NTF327798:NUI327798 ODB327798:OEE327798 OMX327798:OOA327798 OWT327798:OXW327798 PGP327798:PHS327798 PQL327798:PRO327798 QAH327798:QBK327798 QKD327798:QLG327798 QTZ327798:QVC327798 RDV327798:REY327798 RNR327798:ROU327798 RXN327798:RYQ327798 SHJ327798:SIM327798 SRF327798:SSI327798 TBB327798:TCE327798 TKX327798:TMA327798 TUT327798:TVW327798 UEP327798:UFS327798 UOL327798:UPO327798 UYH327798:UZK327798 VID327798:VJG327798 VRZ327798:VTC327798 WBV327798:WCY327798 WLR327798:WMU327798 WVN327798:WWQ327798 D393334:AQ393334 JB393334:KE393334 SX393334:UA393334 ACT393334:ADW393334 AMP393334:ANS393334 AWL393334:AXO393334 BGH393334:BHK393334 BQD393334:BRG393334 BZZ393334:CBC393334 CJV393334:CKY393334 CTR393334:CUU393334 DDN393334:DEQ393334 DNJ393334:DOM393334 DXF393334:DYI393334 EHB393334:EIE393334 EQX393334:ESA393334 FAT393334:FBW393334 FKP393334:FLS393334 FUL393334:FVO393334 GEH393334:GFK393334 GOD393334:GPG393334 GXZ393334:GZC393334 HHV393334:HIY393334 HRR393334:HSU393334 IBN393334:ICQ393334 ILJ393334:IMM393334 IVF393334:IWI393334 JFB393334:JGE393334 JOX393334:JQA393334 JYT393334:JZW393334 KIP393334:KJS393334 KSL393334:KTO393334 LCH393334:LDK393334 LMD393334:LNG393334 LVZ393334:LXC393334 MFV393334:MGY393334 MPR393334:MQU393334 MZN393334:NAQ393334 NJJ393334:NKM393334 NTF393334:NUI393334 ODB393334:OEE393334 OMX393334:OOA393334 OWT393334:OXW393334 PGP393334:PHS393334 PQL393334:PRO393334 QAH393334:QBK393334 QKD393334:QLG393334 QTZ393334:QVC393334 RDV393334:REY393334 RNR393334:ROU393334 RXN393334:RYQ393334 SHJ393334:SIM393334 SRF393334:SSI393334 TBB393334:TCE393334 TKX393334:TMA393334 TUT393334:TVW393334 UEP393334:UFS393334 UOL393334:UPO393334 UYH393334:UZK393334 VID393334:VJG393334 VRZ393334:VTC393334 WBV393334:WCY393334 WLR393334:WMU393334 WVN393334:WWQ393334 D458870:AQ458870 JB458870:KE458870 SX458870:UA458870 ACT458870:ADW458870 AMP458870:ANS458870 AWL458870:AXO458870 BGH458870:BHK458870 BQD458870:BRG458870 BZZ458870:CBC458870 CJV458870:CKY458870 CTR458870:CUU458870 DDN458870:DEQ458870 DNJ458870:DOM458870 DXF458870:DYI458870 EHB458870:EIE458870 EQX458870:ESA458870 FAT458870:FBW458870 FKP458870:FLS458870 FUL458870:FVO458870 GEH458870:GFK458870 GOD458870:GPG458870 GXZ458870:GZC458870 HHV458870:HIY458870 HRR458870:HSU458870 IBN458870:ICQ458870 ILJ458870:IMM458870 IVF458870:IWI458870 JFB458870:JGE458870 JOX458870:JQA458870 JYT458870:JZW458870 KIP458870:KJS458870 KSL458870:KTO458870 LCH458870:LDK458870 LMD458870:LNG458870 LVZ458870:LXC458870 MFV458870:MGY458870 MPR458870:MQU458870 MZN458870:NAQ458870 NJJ458870:NKM458870 NTF458870:NUI458870 ODB458870:OEE458870 OMX458870:OOA458870 OWT458870:OXW458870 PGP458870:PHS458870 PQL458870:PRO458870 QAH458870:QBK458870 QKD458870:QLG458870 QTZ458870:QVC458870 RDV458870:REY458870 RNR458870:ROU458870 RXN458870:RYQ458870 SHJ458870:SIM458870 SRF458870:SSI458870 TBB458870:TCE458870 TKX458870:TMA458870 TUT458870:TVW458870 UEP458870:UFS458870 UOL458870:UPO458870 UYH458870:UZK458870 VID458870:VJG458870 VRZ458870:VTC458870 WBV458870:WCY458870 WLR458870:WMU458870 WVN458870:WWQ458870 D524406:AQ524406 JB524406:KE524406 SX524406:UA524406 ACT524406:ADW524406 AMP524406:ANS524406 AWL524406:AXO524406 BGH524406:BHK524406 BQD524406:BRG524406 BZZ524406:CBC524406 CJV524406:CKY524406 CTR524406:CUU524406 DDN524406:DEQ524406 DNJ524406:DOM524406 DXF524406:DYI524406 EHB524406:EIE524406 EQX524406:ESA524406 FAT524406:FBW524406 FKP524406:FLS524406 FUL524406:FVO524406 GEH524406:GFK524406 GOD524406:GPG524406 GXZ524406:GZC524406 HHV524406:HIY524406 HRR524406:HSU524406 IBN524406:ICQ524406 ILJ524406:IMM524406 IVF524406:IWI524406 JFB524406:JGE524406 JOX524406:JQA524406 JYT524406:JZW524406 KIP524406:KJS524406 KSL524406:KTO524406 LCH524406:LDK524406 LMD524406:LNG524406 LVZ524406:LXC524406 MFV524406:MGY524406 MPR524406:MQU524406 MZN524406:NAQ524406 NJJ524406:NKM524406 NTF524406:NUI524406 ODB524406:OEE524406 OMX524406:OOA524406 OWT524406:OXW524406 PGP524406:PHS524406 PQL524406:PRO524406 QAH524406:QBK524406 QKD524406:QLG524406 QTZ524406:QVC524406 RDV524406:REY524406 RNR524406:ROU524406 RXN524406:RYQ524406 SHJ524406:SIM524406 SRF524406:SSI524406 TBB524406:TCE524406 TKX524406:TMA524406 TUT524406:TVW524406 UEP524406:UFS524406 UOL524406:UPO524406 UYH524406:UZK524406 VID524406:VJG524406 VRZ524406:VTC524406 WBV524406:WCY524406 WLR524406:WMU524406 WVN524406:WWQ524406 D589942:AQ589942 JB589942:KE589942 SX589942:UA589942 ACT589942:ADW589942 AMP589942:ANS589942 AWL589942:AXO589942 BGH589942:BHK589942 BQD589942:BRG589942 BZZ589942:CBC589942 CJV589942:CKY589942 CTR589942:CUU589942 DDN589942:DEQ589942 DNJ589942:DOM589942 DXF589942:DYI589942 EHB589942:EIE589942 EQX589942:ESA589942 FAT589942:FBW589942 FKP589942:FLS589942 FUL589942:FVO589942 GEH589942:GFK589942 GOD589942:GPG589942 GXZ589942:GZC589942 HHV589942:HIY589942 HRR589942:HSU589942 IBN589942:ICQ589942 ILJ589942:IMM589942 IVF589942:IWI589942 JFB589942:JGE589942 JOX589942:JQA589942 JYT589942:JZW589942 KIP589942:KJS589942 KSL589942:KTO589942 LCH589942:LDK589942 LMD589942:LNG589942 LVZ589942:LXC589942 MFV589942:MGY589942 MPR589942:MQU589942 MZN589942:NAQ589942 NJJ589942:NKM589942 NTF589942:NUI589942 ODB589942:OEE589942 OMX589942:OOA589942 OWT589942:OXW589942 PGP589942:PHS589942 PQL589942:PRO589942 QAH589942:QBK589942 QKD589942:QLG589942 QTZ589942:QVC589942 RDV589942:REY589942 RNR589942:ROU589942 RXN589942:RYQ589942 SHJ589942:SIM589942 SRF589942:SSI589942 TBB589942:TCE589942 TKX589942:TMA589942 TUT589942:TVW589942 UEP589942:UFS589942 UOL589942:UPO589942 UYH589942:UZK589942 VID589942:VJG589942 VRZ589942:VTC589942 WBV589942:WCY589942 WLR589942:WMU589942 WVN589942:WWQ589942 D655478:AQ655478 JB655478:KE655478 SX655478:UA655478 ACT655478:ADW655478 AMP655478:ANS655478 AWL655478:AXO655478 BGH655478:BHK655478 BQD655478:BRG655478 BZZ655478:CBC655478 CJV655478:CKY655478 CTR655478:CUU655478 DDN655478:DEQ655478 DNJ655478:DOM655478 DXF655478:DYI655478 EHB655478:EIE655478 EQX655478:ESA655478 FAT655478:FBW655478 FKP655478:FLS655478 FUL655478:FVO655478 GEH655478:GFK655478 GOD655478:GPG655478 GXZ655478:GZC655478 HHV655478:HIY655478 HRR655478:HSU655478 IBN655478:ICQ655478 ILJ655478:IMM655478 IVF655478:IWI655478 JFB655478:JGE655478 JOX655478:JQA655478 JYT655478:JZW655478 KIP655478:KJS655478 KSL655478:KTO655478 LCH655478:LDK655478 LMD655478:LNG655478 LVZ655478:LXC655478 MFV655478:MGY655478 MPR655478:MQU655478 MZN655478:NAQ655478 NJJ655478:NKM655478 NTF655478:NUI655478 ODB655478:OEE655478 OMX655478:OOA655478 OWT655478:OXW655478 PGP655478:PHS655478 PQL655478:PRO655478 QAH655478:QBK655478 QKD655478:QLG655478 QTZ655478:QVC655478 RDV655478:REY655478 RNR655478:ROU655478 RXN655478:RYQ655478 SHJ655478:SIM655478 SRF655478:SSI655478 TBB655478:TCE655478 TKX655478:TMA655478 TUT655478:TVW655478 UEP655478:UFS655478 UOL655478:UPO655478 UYH655478:UZK655478 VID655478:VJG655478 VRZ655478:VTC655478 WBV655478:WCY655478 WLR655478:WMU655478 WVN655478:WWQ655478 D721014:AQ721014 JB721014:KE721014 SX721014:UA721014 ACT721014:ADW721014 AMP721014:ANS721014 AWL721014:AXO721014 BGH721014:BHK721014 BQD721014:BRG721014 BZZ721014:CBC721014 CJV721014:CKY721014 CTR721014:CUU721014 DDN721014:DEQ721014 DNJ721014:DOM721014 DXF721014:DYI721014 EHB721014:EIE721014 EQX721014:ESA721014 FAT721014:FBW721014 FKP721014:FLS721014 FUL721014:FVO721014 GEH721014:GFK721014 GOD721014:GPG721014 GXZ721014:GZC721014 HHV721014:HIY721014 HRR721014:HSU721014 IBN721014:ICQ721014 ILJ721014:IMM721014 IVF721014:IWI721014 JFB721014:JGE721014 JOX721014:JQA721014 JYT721014:JZW721014 KIP721014:KJS721014 KSL721014:KTO721014 LCH721014:LDK721014 LMD721014:LNG721014 LVZ721014:LXC721014 MFV721014:MGY721014 MPR721014:MQU721014 MZN721014:NAQ721014 NJJ721014:NKM721014 NTF721014:NUI721014 ODB721014:OEE721014 OMX721014:OOA721014 OWT721014:OXW721014 PGP721014:PHS721014 PQL721014:PRO721014 QAH721014:QBK721014 QKD721014:QLG721014 QTZ721014:QVC721014 RDV721014:REY721014 RNR721014:ROU721014 RXN721014:RYQ721014 SHJ721014:SIM721014 SRF721014:SSI721014 TBB721014:TCE721014 TKX721014:TMA721014 TUT721014:TVW721014 UEP721014:UFS721014 UOL721014:UPO721014 UYH721014:UZK721014 VID721014:VJG721014 VRZ721014:VTC721014 WBV721014:WCY721014 WLR721014:WMU721014 WVN721014:WWQ721014 D786550:AQ786550 JB786550:KE786550 SX786550:UA786550 ACT786550:ADW786550 AMP786550:ANS786550 AWL786550:AXO786550 BGH786550:BHK786550 BQD786550:BRG786550 BZZ786550:CBC786550 CJV786550:CKY786550 CTR786550:CUU786550 DDN786550:DEQ786550 DNJ786550:DOM786550 DXF786550:DYI786550 EHB786550:EIE786550 EQX786550:ESA786550 FAT786550:FBW786550 FKP786550:FLS786550 FUL786550:FVO786550 GEH786550:GFK786550 GOD786550:GPG786550 GXZ786550:GZC786550 HHV786550:HIY786550 HRR786550:HSU786550 IBN786550:ICQ786550 ILJ786550:IMM786550 IVF786550:IWI786550 JFB786550:JGE786550 JOX786550:JQA786550 JYT786550:JZW786550 KIP786550:KJS786550 KSL786550:KTO786550 LCH786550:LDK786550 LMD786550:LNG786550 LVZ786550:LXC786550 MFV786550:MGY786550 MPR786550:MQU786550 MZN786550:NAQ786550 NJJ786550:NKM786550 NTF786550:NUI786550 ODB786550:OEE786550 OMX786550:OOA786550 OWT786550:OXW786550 PGP786550:PHS786550 PQL786550:PRO786550 QAH786550:QBK786550 QKD786550:QLG786550 QTZ786550:QVC786550 RDV786550:REY786550 RNR786550:ROU786550 RXN786550:RYQ786550 SHJ786550:SIM786550 SRF786550:SSI786550 TBB786550:TCE786550 TKX786550:TMA786550 TUT786550:TVW786550 UEP786550:UFS786550 UOL786550:UPO786550 UYH786550:UZK786550 VID786550:VJG786550 VRZ786550:VTC786550 WBV786550:WCY786550 WLR786550:WMU786550 WVN786550:WWQ786550 D852086:AQ852086 JB852086:KE852086 SX852086:UA852086 ACT852086:ADW852086 AMP852086:ANS852086 AWL852086:AXO852086 BGH852086:BHK852086 BQD852086:BRG852086 BZZ852086:CBC852086 CJV852086:CKY852086 CTR852086:CUU852086 DDN852086:DEQ852086 DNJ852086:DOM852086 DXF852086:DYI852086 EHB852086:EIE852086 EQX852086:ESA852086 FAT852086:FBW852086 FKP852086:FLS852086 FUL852086:FVO852086 GEH852086:GFK852086 GOD852086:GPG852086 GXZ852086:GZC852086 HHV852086:HIY852086 HRR852086:HSU852086 IBN852086:ICQ852086 ILJ852086:IMM852086 IVF852086:IWI852086 JFB852086:JGE852086 JOX852086:JQA852086 JYT852086:JZW852086 KIP852086:KJS852086 KSL852086:KTO852086 LCH852086:LDK852086 LMD852086:LNG852086 LVZ852086:LXC852086 MFV852086:MGY852086 MPR852086:MQU852086 MZN852086:NAQ852086 NJJ852086:NKM852086 NTF852086:NUI852086 ODB852086:OEE852086 OMX852086:OOA852086 OWT852086:OXW852086 PGP852086:PHS852086 PQL852086:PRO852086 QAH852086:QBK852086 QKD852086:QLG852086 QTZ852086:QVC852086 RDV852086:REY852086 RNR852086:ROU852086 RXN852086:RYQ852086 SHJ852086:SIM852086 SRF852086:SSI852086 TBB852086:TCE852086 TKX852086:TMA852086 TUT852086:TVW852086 UEP852086:UFS852086 UOL852086:UPO852086 UYH852086:UZK852086 VID852086:VJG852086 VRZ852086:VTC852086 WBV852086:WCY852086 WLR852086:WMU852086 WVN852086:WWQ852086 D917622:AQ917622 JB917622:KE917622 SX917622:UA917622 ACT917622:ADW917622 AMP917622:ANS917622 AWL917622:AXO917622 BGH917622:BHK917622 BQD917622:BRG917622 BZZ917622:CBC917622 CJV917622:CKY917622 CTR917622:CUU917622 DDN917622:DEQ917622 DNJ917622:DOM917622 DXF917622:DYI917622 EHB917622:EIE917622 EQX917622:ESA917622 FAT917622:FBW917622 FKP917622:FLS917622 FUL917622:FVO917622 GEH917622:GFK917622 GOD917622:GPG917622 GXZ917622:GZC917622 HHV917622:HIY917622 HRR917622:HSU917622 IBN917622:ICQ917622 ILJ917622:IMM917622 IVF917622:IWI917622 JFB917622:JGE917622 JOX917622:JQA917622 JYT917622:JZW917622 KIP917622:KJS917622 KSL917622:KTO917622 LCH917622:LDK917622 LMD917622:LNG917622 LVZ917622:LXC917622 MFV917622:MGY917622 MPR917622:MQU917622 MZN917622:NAQ917622 NJJ917622:NKM917622 NTF917622:NUI917622 ODB917622:OEE917622 OMX917622:OOA917622 OWT917622:OXW917622 PGP917622:PHS917622 PQL917622:PRO917622 QAH917622:QBK917622 QKD917622:QLG917622 QTZ917622:QVC917622 RDV917622:REY917622 RNR917622:ROU917622 RXN917622:RYQ917622 SHJ917622:SIM917622 SRF917622:SSI917622 TBB917622:TCE917622 TKX917622:TMA917622 TUT917622:TVW917622 UEP917622:UFS917622 UOL917622:UPO917622 UYH917622:UZK917622 VID917622:VJG917622 VRZ917622:VTC917622 WBV917622:WCY917622 WLR917622:WMU917622 WVN917622:WWQ917622 D983158:AQ983158 JB983158:KE983158 SX983158:UA983158 ACT983158:ADW983158 AMP983158:ANS983158 AWL983158:AXO983158 BGH983158:BHK983158 BQD983158:BRG983158 BZZ983158:CBC983158 CJV983158:CKY983158 CTR983158:CUU983158 DDN983158:DEQ983158 DNJ983158:DOM983158 DXF983158:DYI983158 EHB983158:EIE983158 EQX983158:ESA983158 FAT983158:FBW983158 FKP983158:FLS983158 FUL983158:FVO983158 GEH983158:GFK983158 GOD983158:GPG983158 GXZ983158:GZC983158 HHV983158:HIY983158 HRR983158:HSU983158 IBN983158:ICQ983158 ILJ983158:IMM983158 IVF983158:IWI983158 JFB983158:JGE983158 JOX983158:JQA983158 JYT983158:JZW983158 KIP983158:KJS983158 KSL983158:KTO983158 LCH983158:LDK983158 LMD983158:LNG983158 LVZ983158:LXC983158 MFV983158:MGY983158 MPR983158:MQU983158 MZN983158:NAQ983158 NJJ983158:NKM983158 NTF983158:NUI983158 ODB983158:OEE983158 OMX983158:OOA983158 OWT983158:OXW983158 PGP983158:PHS983158 PQL983158:PRO983158 QAH983158:QBK983158 QKD983158:QLG983158 QTZ983158:QVC983158 RDV983158:REY983158 RNR983158:ROU983158 RXN983158:RYQ983158 SHJ983158:SIM983158 SRF983158:SSI983158 TBB983158:TCE983158 TKX983158:TMA983158 TUT983158:TVW983158 UEP983158:UFS983158 UOL983158:UPO983158 UYH983158:UZK983158 VID983158:VJG983158 VRZ983158:VTC983158 WBV983158:WCY983158 WLR983158:WMU983158 WVN983158:WWQ983158 WVN166:WWQ166 JB126:KE126 SX126:UA126 ACT126:ADW126 AMP126:ANS126 AWL126:AXO126 BGH126:BHK126 BQD126:BRG126 BZZ126:CBC126 CJV126:CKY126 CTR126:CUU126 DDN126:DEQ126 DNJ126:DOM126 DXF126:DYI126 EHB126:EIE126 EQX126:ESA126 FAT126:FBW126 FKP126:FLS126 FUL126:FVO126 GEH126:GFK126 GOD126:GPG126 GXZ126:GZC126 HHV126:HIY126 HRR126:HSU126 IBN126:ICQ126 ILJ126:IMM126 IVF126:IWI126 JFB126:JGE126 JOX126:JQA126 JYT126:JZW126 KIP126:KJS126 KSL126:KTO126 LCH126:LDK126 LMD126:LNG126 LVZ126:LXC126 MFV126:MGY126 MPR126:MQU126 MZN126:NAQ126 NJJ126:NKM126 NTF126:NUI126 ODB126:OEE126 OMX126:OOA126 OWT126:OXW126 PGP126:PHS126 PQL126:PRO126 QAH126:QBK126 QKD126:QLG126 QTZ126:QVC126 RDV126:REY126 RNR126:ROU126 RXN126:RYQ126 SHJ126:SIM126 SRF126:SSI126 TBB126:TCE126 TKX126:TMA126 TUT126:TVW126 UEP126:UFS126 UOL126:UPO126 UYH126:UZK126 VID126:VJG126 VRZ126:VTC126 WBV126:WCY126 WLR126:WMU126 WVN126:WWQ126 D65640:AQ65640 JB65640:KE65640 SX65640:UA65640 ACT65640:ADW65640 AMP65640:ANS65640 AWL65640:AXO65640 BGH65640:BHK65640 BQD65640:BRG65640 BZZ65640:CBC65640 CJV65640:CKY65640 CTR65640:CUU65640 DDN65640:DEQ65640 DNJ65640:DOM65640 DXF65640:DYI65640 EHB65640:EIE65640 EQX65640:ESA65640 FAT65640:FBW65640 FKP65640:FLS65640 FUL65640:FVO65640 GEH65640:GFK65640 GOD65640:GPG65640 GXZ65640:GZC65640 HHV65640:HIY65640 HRR65640:HSU65640 IBN65640:ICQ65640 ILJ65640:IMM65640 IVF65640:IWI65640 JFB65640:JGE65640 JOX65640:JQA65640 JYT65640:JZW65640 KIP65640:KJS65640 KSL65640:KTO65640 LCH65640:LDK65640 LMD65640:LNG65640 LVZ65640:LXC65640 MFV65640:MGY65640 MPR65640:MQU65640 MZN65640:NAQ65640 NJJ65640:NKM65640 NTF65640:NUI65640 ODB65640:OEE65640 OMX65640:OOA65640 OWT65640:OXW65640 PGP65640:PHS65640 PQL65640:PRO65640 QAH65640:QBK65640 QKD65640:QLG65640 QTZ65640:QVC65640 RDV65640:REY65640 RNR65640:ROU65640 RXN65640:RYQ65640 SHJ65640:SIM65640 SRF65640:SSI65640 TBB65640:TCE65640 TKX65640:TMA65640 TUT65640:TVW65640 UEP65640:UFS65640 UOL65640:UPO65640 UYH65640:UZK65640 VID65640:VJG65640 VRZ65640:VTC65640 WBV65640:WCY65640 WLR65640:WMU65640 WVN65640:WWQ65640 D131176:AQ131176 JB131176:KE131176 SX131176:UA131176 ACT131176:ADW131176 AMP131176:ANS131176 AWL131176:AXO131176 BGH131176:BHK131176 BQD131176:BRG131176 BZZ131176:CBC131176 CJV131176:CKY131176 CTR131176:CUU131176 DDN131176:DEQ131176 DNJ131176:DOM131176 DXF131176:DYI131176 EHB131176:EIE131176 EQX131176:ESA131176 FAT131176:FBW131176 FKP131176:FLS131176 FUL131176:FVO131176 GEH131176:GFK131176 GOD131176:GPG131176 GXZ131176:GZC131176 HHV131176:HIY131176 HRR131176:HSU131176 IBN131176:ICQ131176 ILJ131176:IMM131176 IVF131176:IWI131176 JFB131176:JGE131176 JOX131176:JQA131176 JYT131176:JZW131176 KIP131176:KJS131176 KSL131176:KTO131176 LCH131176:LDK131176 LMD131176:LNG131176 LVZ131176:LXC131176 MFV131176:MGY131176 MPR131176:MQU131176 MZN131176:NAQ131176 NJJ131176:NKM131176 NTF131176:NUI131176 ODB131176:OEE131176 OMX131176:OOA131176 OWT131176:OXW131176 PGP131176:PHS131176 PQL131176:PRO131176 QAH131176:QBK131176 QKD131176:QLG131176 QTZ131176:QVC131176 RDV131176:REY131176 RNR131176:ROU131176 RXN131176:RYQ131176 SHJ131176:SIM131176 SRF131176:SSI131176 TBB131176:TCE131176 TKX131176:TMA131176 TUT131176:TVW131176 UEP131176:UFS131176 UOL131176:UPO131176 UYH131176:UZK131176 VID131176:VJG131176 VRZ131176:VTC131176 WBV131176:WCY131176 WLR131176:WMU131176 WVN131176:WWQ131176 D196712:AQ196712 JB196712:KE196712 SX196712:UA196712 ACT196712:ADW196712 AMP196712:ANS196712 AWL196712:AXO196712 BGH196712:BHK196712 BQD196712:BRG196712 BZZ196712:CBC196712 CJV196712:CKY196712 CTR196712:CUU196712 DDN196712:DEQ196712 DNJ196712:DOM196712 DXF196712:DYI196712 EHB196712:EIE196712 EQX196712:ESA196712 FAT196712:FBW196712 FKP196712:FLS196712 FUL196712:FVO196712 GEH196712:GFK196712 GOD196712:GPG196712 GXZ196712:GZC196712 HHV196712:HIY196712 HRR196712:HSU196712 IBN196712:ICQ196712 ILJ196712:IMM196712 IVF196712:IWI196712 JFB196712:JGE196712 JOX196712:JQA196712 JYT196712:JZW196712 KIP196712:KJS196712 KSL196712:KTO196712 LCH196712:LDK196712 LMD196712:LNG196712 LVZ196712:LXC196712 MFV196712:MGY196712 MPR196712:MQU196712 MZN196712:NAQ196712 NJJ196712:NKM196712 NTF196712:NUI196712 ODB196712:OEE196712 OMX196712:OOA196712 OWT196712:OXW196712 PGP196712:PHS196712 PQL196712:PRO196712 QAH196712:QBK196712 QKD196712:QLG196712 QTZ196712:QVC196712 RDV196712:REY196712 RNR196712:ROU196712 RXN196712:RYQ196712 SHJ196712:SIM196712 SRF196712:SSI196712 TBB196712:TCE196712 TKX196712:TMA196712 TUT196712:TVW196712 UEP196712:UFS196712 UOL196712:UPO196712 UYH196712:UZK196712 VID196712:VJG196712 VRZ196712:VTC196712 WBV196712:WCY196712 WLR196712:WMU196712 WVN196712:WWQ196712 D262248:AQ262248 JB262248:KE262248 SX262248:UA262248 ACT262248:ADW262248 AMP262248:ANS262248 AWL262248:AXO262248 BGH262248:BHK262248 BQD262248:BRG262248 BZZ262248:CBC262248 CJV262248:CKY262248 CTR262248:CUU262248 DDN262248:DEQ262248 DNJ262248:DOM262248 DXF262248:DYI262248 EHB262248:EIE262248 EQX262248:ESA262248 FAT262248:FBW262248 FKP262248:FLS262248 FUL262248:FVO262248 GEH262248:GFK262248 GOD262248:GPG262248 GXZ262248:GZC262248 HHV262248:HIY262248 HRR262248:HSU262248 IBN262248:ICQ262248 ILJ262248:IMM262248 IVF262248:IWI262248 JFB262248:JGE262248 JOX262248:JQA262248 JYT262248:JZW262248 KIP262248:KJS262248 KSL262248:KTO262248 LCH262248:LDK262248 LMD262248:LNG262248 LVZ262248:LXC262248 MFV262248:MGY262248 MPR262248:MQU262248 MZN262248:NAQ262248 NJJ262248:NKM262248 NTF262248:NUI262248 ODB262248:OEE262248 OMX262248:OOA262248 OWT262248:OXW262248 PGP262248:PHS262248 PQL262248:PRO262248 QAH262248:QBK262248 QKD262248:QLG262248 QTZ262248:QVC262248 RDV262248:REY262248 RNR262248:ROU262248 RXN262248:RYQ262248 SHJ262248:SIM262248 SRF262248:SSI262248 TBB262248:TCE262248 TKX262248:TMA262248 TUT262248:TVW262248 UEP262248:UFS262248 UOL262248:UPO262248 UYH262248:UZK262248 VID262248:VJG262248 VRZ262248:VTC262248 WBV262248:WCY262248 WLR262248:WMU262248 WVN262248:WWQ262248 D327784:AQ327784 JB327784:KE327784 SX327784:UA327784 ACT327784:ADW327784 AMP327784:ANS327784 AWL327784:AXO327784 BGH327784:BHK327784 BQD327784:BRG327784 BZZ327784:CBC327784 CJV327784:CKY327784 CTR327784:CUU327784 DDN327784:DEQ327784 DNJ327784:DOM327784 DXF327784:DYI327784 EHB327784:EIE327784 EQX327784:ESA327784 FAT327784:FBW327784 FKP327784:FLS327784 FUL327784:FVO327784 GEH327784:GFK327784 GOD327784:GPG327784 GXZ327784:GZC327784 HHV327784:HIY327784 HRR327784:HSU327784 IBN327784:ICQ327784 ILJ327784:IMM327784 IVF327784:IWI327784 JFB327784:JGE327784 JOX327784:JQA327784 JYT327784:JZW327784 KIP327784:KJS327784 KSL327784:KTO327784 LCH327784:LDK327784 LMD327784:LNG327784 LVZ327784:LXC327784 MFV327784:MGY327784 MPR327784:MQU327784 MZN327784:NAQ327784 NJJ327784:NKM327784 NTF327784:NUI327784 ODB327784:OEE327784 OMX327784:OOA327784 OWT327784:OXW327784 PGP327784:PHS327784 PQL327784:PRO327784 QAH327784:QBK327784 QKD327784:QLG327784 QTZ327784:QVC327784 RDV327784:REY327784 RNR327784:ROU327784 RXN327784:RYQ327784 SHJ327784:SIM327784 SRF327784:SSI327784 TBB327784:TCE327784 TKX327784:TMA327784 TUT327784:TVW327784 UEP327784:UFS327784 UOL327784:UPO327784 UYH327784:UZK327784 VID327784:VJG327784 VRZ327784:VTC327784 WBV327784:WCY327784 WLR327784:WMU327784 WVN327784:WWQ327784 D393320:AQ393320 JB393320:KE393320 SX393320:UA393320 ACT393320:ADW393320 AMP393320:ANS393320 AWL393320:AXO393320 BGH393320:BHK393320 BQD393320:BRG393320 BZZ393320:CBC393320 CJV393320:CKY393320 CTR393320:CUU393320 DDN393320:DEQ393320 DNJ393320:DOM393320 DXF393320:DYI393320 EHB393320:EIE393320 EQX393320:ESA393320 FAT393320:FBW393320 FKP393320:FLS393320 FUL393320:FVO393320 GEH393320:GFK393320 GOD393320:GPG393320 GXZ393320:GZC393320 HHV393320:HIY393320 HRR393320:HSU393320 IBN393320:ICQ393320 ILJ393320:IMM393320 IVF393320:IWI393320 JFB393320:JGE393320 JOX393320:JQA393320 JYT393320:JZW393320 KIP393320:KJS393320 KSL393320:KTO393320 LCH393320:LDK393320 LMD393320:LNG393320 LVZ393320:LXC393320 MFV393320:MGY393320 MPR393320:MQU393320 MZN393320:NAQ393320 NJJ393320:NKM393320 NTF393320:NUI393320 ODB393320:OEE393320 OMX393320:OOA393320 OWT393320:OXW393320 PGP393320:PHS393320 PQL393320:PRO393320 QAH393320:QBK393320 QKD393320:QLG393320 QTZ393320:QVC393320 RDV393320:REY393320 RNR393320:ROU393320 RXN393320:RYQ393320 SHJ393320:SIM393320 SRF393320:SSI393320 TBB393320:TCE393320 TKX393320:TMA393320 TUT393320:TVW393320 UEP393320:UFS393320 UOL393320:UPO393320 UYH393320:UZK393320 VID393320:VJG393320 VRZ393320:VTC393320 WBV393320:WCY393320 WLR393320:WMU393320 WVN393320:WWQ393320 D458856:AQ458856 JB458856:KE458856 SX458856:UA458856 ACT458856:ADW458856 AMP458856:ANS458856 AWL458856:AXO458856 BGH458856:BHK458856 BQD458856:BRG458856 BZZ458856:CBC458856 CJV458856:CKY458856 CTR458856:CUU458856 DDN458856:DEQ458856 DNJ458856:DOM458856 DXF458856:DYI458856 EHB458856:EIE458856 EQX458856:ESA458856 FAT458856:FBW458856 FKP458856:FLS458856 FUL458856:FVO458856 GEH458856:GFK458856 GOD458856:GPG458856 GXZ458856:GZC458856 HHV458856:HIY458856 HRR458856:HSU458856 IBN458856:ICQ458856 ILJ458856:IMM458856 IVF458856:IWI458856 JFB458856:JGE458856 JOX458856:JQA458856 JYT458856:JZW458856 KIP458856:KJS458856 KSL458856:KTO458856 LCH458856:LDK458856 LMD458856:LNG458856 LVZ458856:LXC458856 MFV458856:MGY458856 MPR458856:MQU458856 MZN458856:NAQ458856 NJJ458856:NKM458856 NTF458856:NUI458856 ODB458856:OEE458856 OMX458856:OOA458856 OWT458856:OXW458856 PGP458856:PHS458856 PQL458856:PRO458856 QAH458856:QBK458856 QKD458856:QLG458856 QTZ458856:QVC458856 RDV458856:REY458856 RNR458856:ROU458856 RXN458856:RYQ458856 SHJ458856:SIM458856 SRF458856:SSI458856 TBB458856:TCE458856 TKX458856:TMA458856 TUT458856:TVW458856 UEP458856:UFS458856 UOL458856:UPO458856 UYH458856:UZK458856 VID458856:VJG458856 VRZ458856:VTC458856 WBV458856:WCY458856 WLR458856:WMU458856 WVN458856:WWQ458856 D524392:AQ524392 JB524392:KE524392 SX524392:UA524392 ACT524392:ADW524392 AMP524392:ANS524392 AWL524392:AXO524392 BGH524392:BHK524392 BQD524392:BRG524392 BZZ524392:CBC524392 CJV524392:CKY524392 CTR524392:CUU524392 DDN524392:DEQ524392 DNJ524392:DOM524392 DXF524392:DYI524392 EHB524392:EIE524392 EQX524392:ESA524392 FAT524392:FBW524392 FKP524392:FLS524392 FUL524392:FVO524392 GEH524392:GFK524392 GOD524392:GPG524392 GXZ524392:GZC524392 HHV524392:HIY524392 HRR524392:HSU524392 IBN524392:ICQ524392 ILJ524392:IMM524392 IVF524392:IWI524392 JFB524392:JGE524392 JOX524392:JQA524392 JYT524392:JZW524392 KIP524392:KJS524392 KSL524392:KTO524392 LCH524392:LDK524392 LMD524392:LNG524392 LVZ524392:LXC524392 MFV524392:MGY524392 MPR524392:MQU524392 MZN524392:NAQ524392 NJJ524392:NKM524392 NTF524392:NUI524392 ODB524392:OEE524392 OMX524392:OOA524392 OWT524392:OXW524392 PGP524392:PHS524392 PQL524392:PRO524392 QAH524392:QBK524392 QKD524392:QLG524392 QTZ524392:QVC524392 RDV524392:REY524392 RNR524392:ROU524392 RXN524392:RYQ524392 SHJ524392:SIM524392 SRF524392:SSI524392 TBB524392:TCE524392 TKX524392:TMA524392 TUT524392:TVW524392 UEP524392:UFS524392 UOL524392:UPO524392 UYH524392:UZK524392 VID524392:VJG524392 VRZ524392:VTC524392 WBV524392:WCY524392 WLR524392:WMU524392 WVN524392:WWQ524392 D589928:AQ589928 JB589928:KE589928 SX589928:UA589928 ACT589928:ADW589928 AMP589928:ANS589928 AWL589928:AXO589928 BGH589928:BHK589928 BQD589928:BRG589928 BZZ589928:CBC589928 CJV589928:CKY589928 CTR589928:CUU589928 DDN589928:DEQ589928 DNJ589928:DOM589928 DXF589928:DYI589928 EHB589928:EIE589928 EQX589928:ESA589928 FAT589928:FBW589928 FKP589928:FLS589928 FUL589928:FVO589928 GEH589928:GFK589928 GOD589928:GPG589928 GXZ589928:GZC589928 HHV589928:HIY589928 HRR589928:HSU589928 IBN589928:ICQ589928 ILJ589928:IMM589928 IVF589928:IWI589928 JFB589928:JGE589928 JOX589928:JQA589928 JYT589928:JZW589928 KIP589928:KJS589928 KSL589928:KTO589928 LCH589928:LDK589928 LMD589928:LNG589928 LVZ589928:LXC589928 MFV589928:MGY589928 MPR589928:MQU589928 MZN589928:NAQ589928 NJJ589928:NKM589928 NTF589928:NUI589928 ODB589928:OEE589928 OMX589928:OOA589928 OWT589928:OXW589928 PGP589928:PHS589928 PQL589928:PRO589928 QAH589928:QBK589928 QKD589928:QLG589928 QTZ589928:QVC589928 RDV589928:REY589928 RNR589928:ROU589928 RXN589928:RYQ589928 SHJ589928:SIM589928 SRF589928:SSI589928 TBB589928:TCE589928 TKX589928:TMA589928 TUT589928:TVW589928 UEP589928:UFS589928 UOL589928:UPO589928 UYH589928:UZK589928 VID589928:VJG589928 VRZ589928:VTC589928 WBV589928:WCY589928 WLR589928:WMU589928 WVN589928:WWQ589928 D655464:AQ655464 JB655464:KE655464 SX655464:UA655464 ACT655464:ADW655464 AMP655464:ANS655464 AWL655464:AXO655464 BGH655464:BHK655464 BQD655464:BRG655464 BZZ655464:CBC655464 CJV655464:CKY655464 CTR655464:CUU655464 DDN655464:DEQ655464 DNJ655464:DOM655464 DXF655464:DYI655464 EHB655464:EIE655464 EQX655464:ESA655464 FAT655464:FBW655464 FKP655464:FLS655464 FUL655464:FVO655464 GEH655464:GFK655464 GOD655464:GPG655464 GXZ655464:GZC655464 HHV655464:HIY655464 HRR655464:HSU655464 IBN655464:ICQ655464 ILJ655464:IMM655464 IVF655464:IWI655464 JFB655464:JGE655464 JOX655464:JQA655464 JYT655464:JZW655464 KIP655464:KJS655464 KSL655464:KTO655464 LCH655464:LDK655464 LMD655464:LNG655464 LVZ655464:LXC655464 MFV655464:MGY655464 MPR655464:MQU655464 MZN655464:NAQ655464 NJJ655464:NKM655464 NTF655464:NUI655464 ODB655464:OEE655464 OMX655464:OOA655464 OWT655464:OXW655464 PGP655464:PHS655464 PQL655464:PRO655464 QAH655464:QBK655464 QKD655464:QLG655464 QTZ655464:QVC655464 RDV655464:REY655464 RNR655464:ROU655464 RXN655464:RYQ655464 SHJ655464:SIM655464 SRF655464:SSI655464 TBB655464:TCE655464 TKX655464:TMA655464 TUT655464:TVW655464 UEP655464:UFS655464 UOL655464:UPO655464 UYH655464:UZK655464 VID655464:VJG655464 VRZ655464:VTC655464 WBV655464:WCY655464 WLR655464:WMU655464 WVN655464:WWQ655464 D721000:AQ721000 JB721000:KE721000 SX721000:UA721000 ACT721000:ADW721000 AMP721000:ANS721000 AWL721000:AXO721000 BGH721000:BHK721000 BQD721000:BRG721000 BZZ721000:CBC721000 CJV721000:CKY721000 CTR721000:CUU721000 DDN721000:DEQ721000 DNJ721000:DOM721000 DXF721000:DYI721000 EHB721000:EIE721000 EQX721000:ESA721000 FAT721000:FBW721000 FKP721000:FLS721000 FUL721000:FVO721000 GEH721000:GFK721000 GOD721000:GPG721000 GXZ721000:GZC721000 HHV721000:HIY721000 HRR721000:HSU721000 IBN721000:ICQ721000 ILJ721000:IMM721000 IVF721000:IWI721000 JFB721000:JGE721000 JOX721000:JQA721000 JYT721000:JZW721000 KIP721000:KJS721000 KSL721000:KTO721000 LCH721000:LDK721000 LMD721000:LNG721000 LVZ721000:LXC721000 MFV721000:MGY721000 MPR721000:MQU721000 MZN721000:NAQ721000 NJJ721000:NKM721000 NTF721000:NUI721000 ODB721000:OEE721000 OMX721000:OOA721000 OWT721000:OXW721000 PGP721000:PHS721000 PQL721000:PRO721000 QAH721000:QBK721000 QKD721000:QLG721000 QTZ721000:QVC721000 RDV721000:REY721000 RNR721000:ROU721000 RXN721000:RYQ721000 SHJ721000:SIM721000 SRF721000:SSI721000 TBB721000:TCE721000 TKX721000:TMA721000 TUT721000:TVW721000 UEP721000:UFS721000 UOL721000:UPO721000 UYH721000:UZK721000 VID721000:VJG721000 VRZ721000:VTC721000 WBV721000:WCY721000 WLR721000:WMU721000 WVN721000:WWQ721000 D786536:AQ786536 JB786536:KE786536 SX786536:UA786536 ACT786536:ADW786536 AMP786536:ANS786536 AWL786536:AXO786536 BGH786536:BHK786536 BQD786536:BRG786536 BZZ786536:CBC786536 CJV786536:CKY786536 CTR786536:CUU786536 DDN786536:DEQ786536 DNJ786536:DOM786536 DXF786536:DYI786536 EHB786536:EIE786536 EQX786536:ESA786536 FAT786536:FBW786536 FKP786536:FLS786536 FUL786536:FVO786536 GEH786536:GFK786536 GOD786536:GPG786536 GXZ786536:GZC786536 HHV786536:HIY786536 HRR786536:HSU786536 IBN786536:ICQ786536 ILJ786536:IMM786536 IVF786536:IWI786536 JFB786536:JGE786536 JOX786536:JQA786536 JYT786536:JZW786536 KIP786536:KJS786536 KSL786536:KTO786536 LCH786536:LDK786536 LMD786536:LNG786536 LVZ786536:LXC786536 MFV786536:MGY786536 MPR786536:MQU786536 MZN786536:NAQ786536 NJJ786536:NKM786536 NTF786536:NUI786536 ODB786536:OEE786536 OMX786536:OOA786536 OWT786536:OXW786536 PGP786536:PHS786536 PQL786536:PRO786536 QAH786536:QBK786536 QKD786536:QLG786536 QTZ786536:QVC786536 RDV786536:REY786536 RNR786536:ROU786536 RXN786536:RYQ786536 SHJ786536:SIM786536 SRF786536:SSI786536 TBB786536:TCE786536 TKX786536:TMA786536 TUT786536:TVW786536 UEP786536:UFS786536 UOL786536:UPO786536 UYH786536:UZK786536 VID786536:VJG786536 VRZ786536:VTC786536 WBV786536:WCY786536 WLR786536:WMU786536 WVN786536:WWQ786536 D852072:AQ852072 JB852072:KE852072 SX852072:UA852072 ACT852072:ADW852072 AMP852072:ANS852072 AWL852072:AXO852072 BGH852072:BHK852072 BQD852072:BRG852072 BZZ852072:CBC852072 CJV852072:CKY852072 CTR852072:CUU852072 DDN852072:DEQ852072 DNJ852072:DOM852072 DXF852072:DYI852072 EHB852072:EIE852072 EQX852072:ESA852072 FAT852072:FBW852072 FKP852072:FLS852072 FUL852072:FVO852072 GEH852072:GFK852072 GOD852072:GPG852072 GXZ852072:GZC852072 HHV852072:HIY852072 HRR852072:HSU852072 IBN852072:ICQ852072 ILJ852072:IMM852072 IVF852072:IWI852072 JFB852072:JGE852072 JOX852072:JQA852072 JYT852072:JZW852072 KIP852072:KJS852072 KSL852072:KTO852072 LCH852072:LDK852072 LMD852072:LNG852072 LVZ852072:LXC852072 MFV852072:MGY852072 MPR852072:MQU852072 MZN852072:NAQ852072 NJJ852072:NKM852072 NTF852072:NUI852072 ODB852072:OEE852072 OMX852072:OOA852072 OWT852072:OXW852072 PGP852072:PHS852072 PQL852072:PRO852072 QAH852072:QBK852072 QKD852072:QLG852072 QTZ852072:QVC852072 RDV852072:REY852072 RNR852072:ROU852072 RXN852072:RYQ852072 SHJ852072:SIM852072 SRF852072:SSI852072 TBB852072:TCE852072 TKX852072:TMA852072 TUT852072:TVW852072 UEP852072:UFS852072 UOL852072:UPO852072 UYH852072:UZK852072 VID852072:VJG852072 VRZ852072:VTC852072 WBV852072:WCY852072 WLR852072:WMU852072 WVN852072:WWQ852072 D917608:AQ917608 JB917608:KE917608 SX917608:UA917608 ACT917608:ADW917608 AMP917608:ANS917608 AWL917608:AXO917608 BGH917608:BHK917608 BQD917608:BRG917608 BZZ917608:CBC917608 CJV917608:CKY917608 CTR917608:CUU917608 DDN917608:DEQ917608 DNJ917608:DOM917608 DXF917608:DYI917608 EHB917608:EIE917608 EQX917608:ESA917608 FAT917608:FBW917608 FKP917608:FLS917608 FUL917608:FVO917608 GEH917608:GFK917608 GOD917608:GPG917608 GXZ917608:GZC917608 HHV917608:HIY917608 HRR917608:HSU917608 IBN917608:ICQ917608 ILJ917608:IMM917608 IVF917608:IWI917608 JFB917608:JGE917608 JOX917608:JQA917608 JYT917608:JZW917608 KIP917608:KJS917608 KSL917608:KTO917608 LCH917608:LDK917608 LMD917608:LNG917608 LVZ917608:LXC917608 MFV917608:MGY917608 MPR917608:MQU917608 MZN917608:NAQ917608 NJJ917608:NKM917608 NTF917608:NUI917608 ODB917608:OEE917608 OMX917608:OOA917608 OWT917608:OXW917608 PGP917608:PHS917608 PQL917608:PRO917608 QAH917608:QBK917608 QKD917608:QLG917608 QTZ917608:QVC917608 RDV917608:REY917608 RNR917608:ROU917608 RXN917608:RYQ917608 SHJ917608:SIM917608 SRF917608:SSI917608 TBB917608:TCE917608 TKX917608:TMA917608 TUT917608:TVW917608 UEP917608:UFS917608 UOL917608:UPO917608 UYH917608:UZK917608 VID917608:VJG917608 VRZ917608:VTC917608 WBV917608:WCY917608 WLR917608:WMU917608 WVN917608:WWQ917608 D983144:AQ983144 JB983144:KE983144 SX983144:UA983144 ACT983144:ADW983144 AMP983144:ANS983144 AWL983144:AXO983144 BGH983144:BHK983144 BQD983144:BRG983144 BZZ983144:CBC983144 CJV983144:CKY983144 CTR983144:CUU983144 DDN983144:DEQ983144 DNJ983144:DOM983144 DXF983144:DYI983144 EHB983144:EIE983144 EQX983144:ESA983144 FAT983144:FBW983144 FKP983144:FLS983144 FUL983144:FVO983144 GEH983144:GFK983144 GOD983144:GPG983144 GXZ983144:GZC983144 HHV983144:HIY983144 HRR983144:HSU983144 IBN983144:ICQ983144 ILJ983144:IMM983144 IVF983144:IWI983144 JFB983144:JGE983144 JOX983144:JQA983144 JYT983144:JZW983144 KIP983144:KJS983144 KSL983144:KTO983144 LCH983144:LDK983144 LMD983144:LNG983144 LVZ983144:LXC983144 MFV983144:MGY983144 MPR983144:MQU983144 MZN983144:NAQ983144 NJJ983144:NKM983144 NTF983144:NUI983144 ODB983144:OEE983144 OMX983144:OOA983144 OWT983144:OXW983144 PGP983144:PHS983144 PQL983144:PRO983144 QAH983144:QBK983144 QKD983144:QLG983144 QTZ983144:QVC983144 RDV983144:REY983144 RNR983144:ROU983144 RXN983144:RYQ983144 SHJ983144:SIM983144 SRF983144:SSI983144 TBB983144:TCE983144 TKX983144:TMA983144 TUT983144:TVW983144 UEP983144:UFS983144 UOL983144:UPO983144 UYH983144:UZK983144 VID983144:VJG983144 VRZ983144:VTC983144 WBV983144:WCY983144 WLR983144:WMU983144 WVN983144:WWQ983144 WBV166:WCY166 JB119:KE119 SX119:UA119 ACT119:ADW119 AMP119:ANS119 AWL119:AXO119 BGH119:BHK119 BQD119:BRG119 BZZ119:CBC119 CJV119:CKY119 CTR119:CUU119 DDN119:DEQ119 DNJ119:DOM119 DXF119:DYI119 EHB119:EIE119 EQX119:ESA119 FAT119:FBW119 FKP119:FLS119 FUL119:FVO119 GEH119:GFK119 GOD119:GPG119 GXZ119:GZC119 HHV119:HIY119 HRR119:HSU119 IBN119:ICQ119 ILJ119:IMM119 IVF119:IWI119 JFB119:JGE119 JOX119:JQA119 JYT119:JZW119 KIP119:KJS119 KSL119:KTO119 LCH119:LDK119 LMD119:LNG119 LVZ119:LXC119 MFV119:MGY119 MPR119:MQU119 MZN119:NAQ119 NJJ119:NKM119 NTF119:NUI119 ODB119:OEE119 OMX119:OOA119 OWT119:OXW119 PGP119:PHS119 PQL119:PRO119 QAH119:QBK119 QKD119:QLG119 QTZ119:QVC119 RDV119:REY119 RNR119:ROU119 RXN119:RYQ119 SHJ119:SIM119 SRF119:SSI119 TBB119:TCE119 TKX119:TMA119 TUT119:TVW119 UEP119:UFS119 UOL119:UPO119 UYH119:UZK119 VID119:VJG119 VRZ119:VTC119 WBV119:WCY119 WLR119:WMU119 WVN119:WWQ119 D65633:AQ65633 JB65633:KE65633 SX65633:UA65633 ACT65633:ADW65633 AMP65633:ANS65633 AWL65633:AXO65633 BGH65633:BHK65633 BQD65633:BRG65633 BZZ65633:CBC65633 CJV65633:CKY65633 CTR65633:CUU65633 DDN65633:DEQ65633 DNJ65633:DOM65633 DXF65633:DYI65633 EHB65633:EIE65633 EQX65633:ESA65633 FAT65633:FBW65633 FKP65633:FLS65633 FUL65633:FVO65633 GEH65633:GFK65633 GOD65633:GPG65633 GXZ65633:GZC65633 HHV65633:HIY65633 HRR65633:HSU65633 IBN65633:ICQ65633 ILJ65633:IMM65633 IVF65633:IWI65633 JFB65633:JGE65633 JOX65633:JQA65633 JYT65633:JZW65633 KIP65633:KJS65633 KSL65633:KTO65633 LCH65633:LDK65633 LMD65633:LNG65633 LVZ65633:LXC65633 MFV65633:MGY65633 MPR65633:MQU65633 MZN65633:NAQ65633 NJJ65633:NKM65633 NTF65633:NUI65633 ODB65633:OEE65633 OMX65633:OOA65633 OWT65633:OXW65633 PGP65633:PHS65633 PQL65633:PRO65633 QAH65633:QBK65633 QKD65633:QLG65633 QTZ65633:QVC65633 RDV65633:REY65633 RNR65633:ROU65633 RXN65633:RYQ65633 SHJ65633:SIM65633 SRF65633:SSI65633 TBB65633:TCE65633 TKX65633:TMA65633 TUT65633:TVW65633 UEP65633:UFS65633 UOL65633:UPO65633 UYH65633:UZK65633 VID65633:VJG65633 VRZ65633:VTC65633 WBV65633:WCY65633 WLR65633:WMU65633 WVN65633:WWQ65633 D131169:AQ131169 JB131169:KE131169 SX131169:UA131169 ACT131169:ADW131169 AMP131169:ANS131169 AWL131169:AXO131169 BGH131169:BHK131169 BQD131169:BRG131169 BZZ131169:CBC131169 CJV131169:CKY131169 CTR131169:CUU131169 DDN131169:DEQ131169 DNJ131169:DOM131169 DXF131169:DYI131169 EHB131169:EIE131169 EQX131169:ESA131169 FAT131169:FBW131169 FKP131169:FLS131169 FUL131169:FVO131169 GEH131169:GFK131169 GOD131169:GPG131169 GXZ131169:GZC131169 HHV131169:HIY131169 HRR131169:HSU131169 IBN131169:ICQ131169 ILJ131169:IMM131169 IVF131169:IWI131169 JFB131169:JGE131169 JOX131169:JQA131169 JYT131169:JZW131169 KIP131169:KJS131169 KSL131169:KTO131169 LCH131169:LDK131169 LMD131169:LNG131169 LVZ131169:LXC131169 MFV131169:MGY131169 MPR131169:MQU131169 MZN131169:NAQ131169 NJJ131169:NKM131169 NTF131169:NUI131169 ODB131169:OEE131169 OMX131169:OOA131169 OWT131169:OXW131169 PGP131169:PHS131169 PQL131169:PRO131169 QAH131169:QBK131169 QKD131169:QLG131169 QTZ131169:QVC131169 RDV131169:REY131169 RNR131169:ROU131169 RXN131169:RYQ131169 SHJ131169:SIM131169 SRF131169:SSI131169 TBB131169:TCE131169 TKX131169:TMA131169 TUT131169:TVW131169 UEP131169:UFS131169 UOL131169:UPO131169 UYH131169:UZK131169 VID131169:VJG131169 VRZ131169:VTC131169 WBV131169:WCY131169 WLR131169:WMU131169 WVN131169:WWQ131169 D196705:AQ196705 JB196705:KE196705 SX196705:UA196705 ACT196705:ADW196705 AMP196705:ANS196705 AWL196705:AXO196705 BGH196705:BHK196705 BQD196705:BRG196705 BZZ196705:CBC196705 CJV196705:CKY196705 CTR196705:CUU196705 DDN196705:DEQ196705 DNJ196705:DOM196705 DXF196705:DYI196705 EHB196705:EIE196705 EQX196705:ESA196705 FAT196705:FBW196705 FKP196705:FLS196705 FUL196705:FVO196705 GEH196705:GFK196705 GOD196705:GPG196705 GXZ196705:GZC196705 HHV196705:HIY196705 HRR196705:HSU196705 IBN196705:ICQ196705 ILJ196705:IMM196705 IVF196705:IWI196705 JFB196705:JGE196705 JOX196705:JQA196705 JYT196705:JZW196705 KIP196705:KJS196705 KSL196705:KTO196705 LCH196705:LDK196705 LMD196705:LNG196705 LVZ196705:LXC196705 MFV196705:MGY196705 MPR196705:MQU196705 MZN196705:NAQ196705 NJJ196705:NKM196705 NTF196705:NUI196705 ODB196705:OEE196705 OMX196705:OOA196705 OWT196705:OXW196705 PGP196705:PHS196705 PQL196705:PRO196705 QAH196705:QBK196705 QKD196705:QLG196705 QTZ196705:QVC196705 RDV196705:REY196705 RNR196705:ROU196705 RXN196705:RYQ196705 SHJ196705:SIM196705 SRF196705:SSI196705 TBB196705:TCE196705 TKX196705:TMA196705 TUT196705:TVW196705 UEP196705:UFS196705 UOL196705:UPO196705 UYH196705:UZK196705 VID196705:VJG196705 VRZ196705:VTC196705 WBV196705:WCY196705 WLR196705:WMU196705 WVN196705:WWQ196705 D262241:AQ262241 JB262241:KE262241 SX262241:UA262241 ACT262241:ADW262241 AMP262241:ANS262241 AWL262241:AXO262241 BGH262241:BHK262241 BQD262241:BRG262241 BZZ262241:CBC262241 CJV262241:CKY262241 CTR262241:CUU262241 DDN262241:DEQ262241 DNJ262241:DOM262241 DXF262241:DYI262241 EHB262241:EIE262241 EQX262241:ESA262241 FAT262241:FBW262241 FKP262241:FLS262241 FUL262241:FVO262241 GEH262241:GFK262241 GOD262241:GPG262241 GXZ262241:GZC262241 HHV262241:HIY262241 HRR262241:HSU262241 IBN262241:ICQ262241 ILJ262241:IMM262241 IVF262241:IWI262241 JFB262241:JGE262241 JOX262241:JQA262241 JYT262241:JZW262241 KIP262241:KJS262241 KSL262241:KTO262241 LCH262241:LDK262241 LMD262241:LNG262241 LVZ262241:LXC262241 MFV262241:MGY262241 MPR262241:MQU262241 MZN262241:NAQ262241 NJJ262241:NKM262241 NTF262241:NUI262241 ODB262241:OEE262241 OMX262241:OOA262241 OWT262241:OXW262241 PGP262241:PHS262241 PQL262241:PRO262241 QAH262241:QBK262241 QKD262241:QLG262241 QTZ262241:QVC262241 RDV262241:REY262241 RNR262241:ROU262241 RXN262241:RYQ262241 SHJ262241:SIM262241 SRF262241:SSI262241 TBB262241:TCE262241 TKX262241:TMA262241 TUT262241:TVW262241 UEP262241:UFS262241 UOL262241:UPO262241 UYH262241:UZK262241 VID262241:VJG262241 VRZ262241:VTC262241 WBV262241:WCY262241 WLR262241:WMU262241 WVN262241:WWQ262241 D327777:AQ327777 JB327777:KE327777 SX327777:UA327777 ACT327777:ADW327777 AMP327777:ANS327777 AWL327777:AXO327777 BGH327777:BHK327777 BQD327777:BRG327777 BZZ327777:CBC327777 CJV327777:CKY327777 CTR327777:CUU327777 DDN327777:DEQ327777 DNJ327777:DOM327777 DXF327777:DYI327777 EHB327777:EIE327777 EQX327777:ESA327777 FAT327777:FBW327777 FKP327777:FLS327777 FUL327777:FVO327777 GEH327777:GFK327777 GOD327777:GPG327777 GXZ327777:GZC327777 HHV327777:HIY327777 HRR327777:HSU327777 IBN327777:ICQ327777 ILJ327777:IMM327777 IVF327777:IWI327777 JFB327777:JGE327777 JOX327777:JQA327777 JYT327777:JZW327777 KIP327777:KJS327777 KSL327777:KTO327777 LCH327777:LDK327777 LMD327777:LNG327777 LVZ327777:LXC327777 MFV327777:MGY327777 MPR327777:MQU327777 MZN327777:NAQ327777 NJJ327777:NKM327777 NTF327777:NUI327777 ODB327777:OEE327777 OMX327777:OOA327777 OWT327777:OXW327777 PGP327777:PHS327777 PQL327777:PRO327777 QAH327777:QBK327777 QKD327777:QLG327777 QTZ327777:QVC327777 RDV327777:REY327777 RNR327777:ROU327777 RXN327777:RYQ327777 SHJ327777:SIM327777 SRF327777:SSI327777 TBB327777:TCE327777 TKX327777:TMA327777 TUT327777:TVW327777 UEP327777:UFS327777 UOL327777:UPO327777 UYH327777:UZK327777 VID327777:VJG327777 VRZ327777:VTC327777 WBV327777:WCY327777 WLR327777:WMU327777 WVN327777:WWQ327777 D393313:AQ393313 JB393313:KE393313 SX393313:UA393313 ACT393313:ADW393313 AMP393313:ANS393313 AWL393313:AXO393313 BGH393313:BHK393313 BQD393313:BRG393313 BZZ393313:CBC393313 CJV393313:CKY393313 CTR393313:CUU393313 DDN393313:DEQ393313 DNJ393313:DOM393313 DXF393313:DYI393313 EHB393313:EIE393313 EQX393313:ESA393313 FAT393313:FBW393313 FKP393313:FLS393313 FUL393313:FVO393313 GEH393313:GFK393313 GOD393313:GPG393313 GXZ393313:GZC393313 HHV393313:HIY393313 HRR393313:HSU393313 IBN393313:ICQ393313 ILJ393313:IMM393313 IVF393313:IWI393313 JFB393313:JGE393313 JOX393313:JQA393313 JYT393313:JZW393313 KIP393313:KJS393313 KSL393313:KTO393313 LCH393313:LDK393313 LMD393313:LNG393313 LVZ393313:LXC393313 MFV393313:MGY393313 MPR393313:MQU393313 MZN393313:NAQ393313 NJJ393313:NKM393313 NTF393313:NUI393313 ODB393313:OEE393313 OMX393313:OOA393313 OWT393313:OXW393313 PGP393313:PHS393313 PQL393313:PRO393313 QAH393313:QBK393313 QKD393313:QLG393313 QTZ393313:QVC393313 RDV393313:REY393313 RNR393313:ROU393313 RXN393313:RYQ393313 SHJ393313:SIM393313 SRF393313:SSI393313 TBB393313:TCE393313 TKX393313:TMA393313 TUT393313:TVW393313 UEP393313:UFS393313 UOL393313:UPO393313 UYH393313:UZK393313 VID393313:VJG393313 VRZ393313:VTC393313 WBV393313:WCY393313 WLR393313:WMU393313 WVN393313:WWQ393313 D458849:AQ458849 JB458849:KE458849 SX458849:UA458849 ACT458849:ADW458849 AMP458849:ANS458849 AWL458849:AXO458849 BGH458849:BHK458849 BQD458849:BRG458849 BZZ458849:CBC458849 CJV458849:CKY458849 CTR458849:CUU458849 DDN458849:DEQ458849 DNJ458849:DOM458849 DXF458849:DYI458849 EHB458849:EIE458849 EQX458849:ESA458849 FAT458849:FBW458849 FKP458849:FLS458849 FUL458849:FVO458849 GEH458849:GFK458849 GOD458849:GPG458849 GXZ458849:GZC458849 HHV458849:HIY458849 HRR458849:HSU458849 IBN458849:ICQ458849 ILJ458849:IMM458849 IVF458849:IWI458849 JFB458849:JGE458849 JOX458849:JQA458849 JYT458849:JZW458849 KIP458849:KJS458849 KSL458849:KTO458849 LCH458849:LDK458849 LMD458849:LNG458849 LVZ458849:LXC458849 MFV458849:MGY458849 MPR458849:MQU458849 MZN458849:NAQ458849 NJJ458849:NKM458849 NTF458849:NUI458849 ODB458849:OEE458849 OMX458849:OOA458849 OWT458849:OXW458849 PGP458849:PHS458849 PQL458849:PRO458849 QAH458849:QBK458849 QKD458849:QLG458849 QTZ458849:QVC458849 RDV458849:REY458849 RNR458849:ROU458849 RXN458849:RYQ458849 SHJ458849:SIM458849 SRF458849:SSI458849 TBB458849:TCE458849 TKX458849:TMA458849 TUT458849:TVW458849 UEP458849:UFS458849 UOL458849:UPO458849 UYH458849:UZK458849 VID458849:VJG458849 VRZ458849:VTC458849 WBV458849:WCY458849 WLR458849:WMU458849 WVN458849:WWQ458849 D524385:AQ524385 JB524385:KE524385 SX524385:UA524385 ACT524385:ADW524385 AMP524385:ANS524385 AWL524385:AXO524385 BGH524385:BHK524385 BQD524385:BRG524385 BZZ524385:CBC524385 CJV524385:CKY524385 CTR524385:CUU524385 DDN524385:DEQ524385 DNJ524385:DOM524385 DXF524385:DYI524385 EHB524385:EIE524385 EQX524385:ESA524385 FAT524385:FBW524385 FKP524385:FLS524385 FUL524385:FVO524385 GEH524385:GFK524385 GOD524385:GPG524385 GXZ524385:GZC524385 HHV524385:HIY524385 HRR524385:HSU524385 IBN524385:ICQ524385 ILJ524385:IMM524385 IVF524385:IWI524385 JFB524385:JGE524385 JOX524385:JQA524385 JYT524385:JZW524385 KIP524385:KJS524385 KSL524385:KTO524385 LCH524385:LDK524385 LMD524385:LNG524385 LVZ524385:LXC524385 MFV524385:MGY524385 MPR524385:MQU524385 MZN524385:NAQ524385 NJJ524385:NKM524385 NTF524385:NUI524385 ODB524385:OEE524385 OMX524385:OOA524385 OWT524385:OXW524385 PGP524385:PHS524385 PQL524385:PRO524385 QAH524385:QBK524385 QKD524385:QLG524385 QTZ524385:QVC524385 RDV524385:REY524385 RNR524385:ROU524385 RXN524385:RYQ524385 SHJ524385:SIM524385 SRF524385:SSI524385 TBB524385:TCE524385 TKX524385:TMA524385 TUT524385:TVW524385 UEP524385:UFS524385 UOL524385:UPO524385 UYH524385:UZK524385 VID524385:VJG524385 VRZ524385:VTC524385 WBV524385:WCY524385 WLR524385:WMU524385 WVN524385:WWQ524385 D589921:AQ589921 JB589921:KE589921 SX589921:UA589921 ACT589921:ADW589921 AMP589921:ANS589921 AWL589921:AXO589921 BGH589921:BHK589921 BQD589921:BRG589921 BZZ589921:CBC589921 CJV589921:CKY589921 CTR589921:CUU589921 DDN589921:DEQ589921 DNJ589921:DOM589921 DXF589921:DYI589921 EHB589921:EIE589921 EQX589921:ESA589921 FAT589921:FBW589921 FKP589921:FLS589921 FUL589921:FVO589921 GEH589921:GFK589921 GOD589921:GPG589921 GXZ589921:GZC589921 HHV589921:HIY589921 HRR589921:HSU589921 IBN589921:ICQ589921 ILJ589921:IMM589921 IVF589921:IWI589921 JFB589921:JGE589921 JOX589921:JQA589921 JYT589921:JZW589921 KIP589921:KJS589921 KSL589921:KTO589921 LCH589921:LDK589921 LMD589921:LNG589921 LVZ589921:LXC589921 MFV589921:MGY589921 MPR589921:MQU589921 MZN589921:NAQ589921 NJJ589921:NKM589921 NTF589921:NUI589921 ODB589921:OEE589921 OMX589921:OOA589921 OWT589921:OXW589921 PGP589921:PHS589921 PQL589921:PRO589921 QAH589921:QBK589921 QKD589921:QLG589921 QTZ589921:QVC589921 RDV589921:REY589921 RNR589921:ROU589921 RXN589921:RYQ589921 SHJ589921:SIM589921 SRF589921:SSI589921 TBB589921:TCE589921 TKX589921:TMA589921 TUT589921:TVW589921 UEP589921:UFS589921 UOL589921:UPO589921 UYH589921:UZK589921 VID589921:VJG589921 VRZ589921:VTC589921 WBV589921:WCY589921 WLR589921:WMU589921 WVN589921:WWQ589921 D655457:AQ655457 JB655457:KE655457 SX655457:UA655457 ACT655457:ADW655457 AMP655457:ANS655457 AWL655457:AXO655457 BGH655457:BHK655457 BQD655457:BRG655457 BZZ655457:CBC655457 CJV655457:CKY655457 CTR655457:CUU655457 DDN655457:DEQ655457 DNJ655457:DOM655457 DXF655457:DYI655457 EHB655457:EIE655457 EQX655457:ESA655457 FAT655457:FBW655457 FKP655457:FLS655457 FUL655457:FVO655457 GEH655457:GFK655457 GOD655457:GPG655457 GXZ655457:GZC655457 HHV655457:HIY655457 HRR655457:HSU655457 IBN655457:ICQ655457 ILJ655457:IMM655457 IVF655457:IWI655457 JFB655457:JGE655457 JOX655457:JQA655457 JYT655457:JZW655457 KIP655457:KJS655457 KSL655457:KTO655457 LCH655457:LDK655457 LMD655457:LNG655457 LVZ655457:LXC655457 MFV655457:MGY655457 MPR655457:MQU655457 MZN655457:NAQ655457 NJJ655457:NKM655457 NTF655457:NUI655457 ODB655457:OEE655457 OMX655457:OOA655457 OWT655457:OXW655457 PGP655457:PHS655457 PQL655457:PRO655457 QAH655457:QBK655457 QKD655457:QLG655457 QTZ655457:QVC655457 RDV655457:REY655457 RNR655457:ROU655457 RXN655457:RYQ655457 SHJ655457:SIM655457 SRF655457:SSI655457 TBB655457:TCE655457 TKX655457:TMA655457 TUT655457:TVW655457 UEP655457:UFS655457 UOL655457:UPO655457 UYH655457:UZK655457 VID655457:VJG655457 VRZ655457:VTC655457 WBV655457:WCY655457 WLR655457:WMU655457 WVN655457:WWQ655457 D720993:AQ720993 JB720993:KE720993 SX720993:UA720993 ACT720993:ADW720993 AMP720993:ANS720993 AWL720993:AXO720993 BGH720993:BHK720993 BQD720993:BRG720993 BZZ720993:CBC720993 CJV720993:CKY720993 CTR720993:CUU720993 DDN720993:DEQ720993 DNJ720993:DOM720993 DXF720993:DYI720993 EHB720993:EIE720993 EQX720993:ESA720993 FAT720993:FBW720993 FKP720993:FLS720993 FUL720993:FVO720993 GEH720993:GFK720993 GOD720993:GPG720993 GXZ720993:GZC720993 HHV720993:HIY720993 HRR720993:HSU720993 IBN720993:ICQ720993 ILJ720993:IMM720993 IVF720993:IWI720993 JFB720993:JGE720993 JOX720993:JQA720993 JYT720993:JZW720993 KIP720993:KJS720993 KSL720993:KTO720993 LCH720993:LDK720993 LMD720993:LNG720993 LVZ720993:LXC720993 MFV720993:MGY720993 MPR720993:MQU720993 MZN720993:NAQ720993 NJJ720993:NKM720993 NTF720993:NUI720993 ODB720993:OEE720993 OMX720993:OOA720993 OWT720993:OXW720993 PGP720993:PHS720993 PQL720993:PRO720993 QAH720993:QBK720993 QKD720993:QLG720993 QTZ720993:QVC720993 RDV720993:REY720993 RNR720993:ROU720993 RXN720993:RYQ720993 SHJ720993:SIM720993 SRF720993:SSI720993 TBB720993:TCE720993 TKX720993:TMA720993 TUT720993:TVW720993 UEP720993:UFS720993 UOL720993:UPO720993 UYH720993:UZK720993 VID720993:VJG720993 VRZ720993:VTC720993 WBV720993:WCY720993 WLR720993:WMU720993 WVN720993:WWQ720993 D786529:AQ786529 JB786529:KE786529 SX786529:UA786529 ACT786529:ADW786529 AMP786529:ANS786529 AWL786529:AXO786529 BGH786529:BHK786529 BQD786529:BRG786529 BZZ786529:CBC786529 CJV786529:CKY786529 CTR786529:CUU786529 DDN786529:DEQ786529 DNJ786529:DOM786529 DXF786529:DYI786529 EHB786529:EIE786529 EQX786529:ESA786529 FAT786529:FBW786529 FKP786529:FLS786529 FUL786529:FVO786529 GEH786529:GFK786529 GOD786529:GPG786529 GXZ786529:GZC786529 HHV786529:HIY786529 HRR786529:HSU786529 IBN786529:ICQ786529 ILJ786529:IMM786529 IVF786529:IWI786529 JFB786529:JGE786529 JOX786529:JQA786529 JYT786529:JZW786529 KIP786529:KJS786529 KSL786529:KTO786529 LCH786529:LDK786529 LMD786529:LNG786529 LVZ786529:LXC786529 MFV786529:MGY786529 MPR786529:MQU786529 MZN786529:NAQ786529 NJJ786529:NKM786529 NTF786529:NUI786529 ODB786529:OEE786529 OMX786529:OOA786529 OWT786529:OXW786529 PGP786529:PHS786529 PQL786529:PRO786529 QAH786529:QBK786529 QKD786529:QLG786529 QTZ786529:QVC786529 RDV786529:REY786529 RNR786529:ROU786529 RXN786529:RYQ786529 SHJ786529:SIM786529 SRF786529:SSI786529 TBB786529:TCE786529 TKX786529:TMA786529 TUT786529:TVW786529 UEP786529:UFS786529 UOL786529:UPO786529 UYH786529:UZK786529 VID786529:VJG786529 VRZ786529:VTC786529 WBV786529:WCY786529 WLR786529:WMU786529 WVN786529:WWQ786529 D852065:AQ852065 JB852065:KE852065 SX852065:UA852065 ACT852065:ADW852065 AMP852065:ANS852065 AWL852065:AXO852065 BGH852065:BHK852065 BQD852065:BRG852065 BZZ852065:CBC852065 CJV852065:CKY852065 CTR852065:CUU852065 DDN852065:DEQ852065 DNJ852065:DOM852065 DXF852065:DYI852065 EHB852065:EIE852065 EQX852065:ESA852065 FAT852065:FBW852065 FKP852065:FLS852065 FUL852065:FVO852065 GEH852065:GFK852065 GOD852065:GPG852065 GXZ852065:GZC852065 HHV852065:HIY852065 HRR852065:HSU852065 IBN852065:ICQ852065 ILJ852065:IMM852065 IVF852065:IWI852065 JFB852065:JGE852065 JOX852065:JQA852065 JYT852065:JZW852065 KIP852065:KJS852065 KSL852065:KTO852065 LCH852065:LDK852065 LMD852065:LNG852065 LVZ852065:LXC852065 MFV852065:MGY852065 MPR852065:MQU852065 MZN852065:NAQ852065 NJJ852065:NKM852065 NTF852065:NUI852065 ODB852065:OEE852065 OMX852065:OOA852065 OWT852065:OXW852065 PGP852065:PHS852065 PQL852065:PRO852065 QAH852065:QBK852065 QKD852065:QLG852065 QTZ852065:QVC852065 RDV852065:REY852065 RNR852065:ROU852065 RXN852065:RYQ852065 SHJ852065:SIM852065 SRF852065:SSI852065 TBB852065:TCE852065 TKX852065:TMA852065 TUT852065:TVW852065 UEP852065:UFS852065 UOL852065:UPO852065 UYH852065:UZK852065 VID852065:VJG852065 VRZ852065:VTC852065 WBV852065:WCY852065 WLR852065:WMU852065 WVN852065:WWQ852065 D917601:AQ917601 JB917601:KE917601 SX917601:UA917601 ACT917601:ADW917601 AMP917601:ANS917601 AWL917601:AXO917601 BGH917601:BHK917601 BQD917601:BRG917601 BZZ917601:CBC917601 CJV917601:CKY917601 CTR917601:CUU917601 DDN917601:DEQ917601 DNJ917601:DOM917601 DXF917601:DYI917601 EHB917601:EIE917601 EQX917601:ESA917601 FAT917601:FBW917601 FKP917601:FLS917601 FUL917601:FVO917601 GEH917601:GFK917601 GOD917601:GPG917601 GXZ917601:GZC917601 HHV917601:HIY917601 HRR917601:HSU917601 IBN917601:ICQ917601 ILJ917601:IMM917601 IVF917601:IWI917601 JFB917601:JGE917601 JOX917601:JQA917601 JYT917601:JZW917601 KIP917601:KJS917601 KSL917601:KTO917601 LCH917601:LDK917601 LMD917601:LNG917601 LVZ917601:LXC917601 MFV917601:MGY917601 MPR917601:MQU917601 MZN917601:NAQ917601 NJJ917601:NKM917601 NTF917601:NUI917601 ODB917601:OEE917601 OMX917601:OOA917601 OWT917601:OXW917601 PGP917601:PHS917601 PQL917601:PRO917601 QAH917601:QBK917601 QKD917601:QLG917601 QTZ917601:QVC917601 RDV917601:REY917601 RNR917601:ROU917601 RXN917601:RYQ917601 SHJ917601:SIM917601 SRF917601:SSI917601 TBB917601:TCE917601 TKX917601:TMA917601 TUT917601:TVW917601 UEP917601:UFS917601 UOL917601:UPO917601 UYH917601:UZK917601 VID917601:VJG917601 VRZ917601:VTC917601 WBV917601:WCY917601 WLR917601:WMU917601 WVN917601:WWQ917601 D983137:AQ983137 JB983137:KE983137 SX983137:UA983137 ACT983137:ADW983137 AMP983137:ANS983137 AWL983137:AXO983137 BGH983137:BHK983137 BQD983137:BRG983137 BZZ983137:CBC983137 CJV983137:CKY983137 CTR983137:CUU983137 DDN983137:DEQ983137 DNJ983137:DOM983137 DXF983137:DYI983137 EHB983137:EIE983137 EQX983137:ESA983137 FAT983137:FBW983137 FKP983137:FLS983137 FUL983137:FVO983137 GEH983137:GFK983137 GOD983137:GPG983137 GXZ983137:GZC983137 HHV983137:HIY983137 HRR983137:HSU983137 IBN983137:ICQ983137 ILJ983137:IMM983137 IVF983137:IWI983137 JFB983137:JGE983137 JOX983137:JQA983137 JYT983137:JZW983137 KIP983137:KJS983137 KSL983137:KTO983137 LCH983137:LDK983137 LMD983137:LNG983137 LVZ983137:LXC983137 MFV983137:MGY983137 MPR983137:MQU983137 MZN983137:NAQ983137 NJJ983137:NKM983137 NTF983137:NUI983137 ODB983137:OEE983137 OMX983137:OOA983137 OWT983137:OXW983137 PGP983137:PHS983137 PQL983137:PRO983137 QAH983137:QBK983137 QKD983137:QLG983137 QTZ983137:QVC983137 RDV983137:REY983137 RNR983137:ROU983137 RXN983137:RYQ983137 SHJ983137:SIM983137 SRF983137:SSI983137 TBB983137:TCE983137 TKX983137:TMA983137 TUT983137:TVW983137 UEP983137:UFS983137 UOL983137:UPO983137 UYH983137:UZK983137 VID983137:VJG983137 VRZ983137:VTC983137 WBV983137:WCY983137 WLR983137:WMU983137 WVN983137:WWQ983137 D65662:AQ65663 JB65662:KE65663 SX65662:UA65663 ACT65662:ADW65663 AMP65662:ANS65663 AWL65662:AXO65663 BGH65662:BHK65663 BQD65662:BRG65663 BZZ65662:CBC65663 CJV65662:CKY65663 CTR65662:CUU65663 DDN65662:DEQ65663 DNJ65662:DOM65663 DXF65662:DYI65663 EHB65662:EIE65663 EQX65662:ESA65663 FAT65662:FBW65663 FKP65662:FLS65663 FUL65662:FVO65663 GEH65662:GFK65663 GOD65662:GPG65663 GXZ65662:GZC65663 HHV65662:HIY65663 HRR65662:HSU65663 IBN65662:ICQ65663 ILJ65662:IMM65663 IVF65662:IWI65663 JFB65662:JGE65663 JOX65662:JQA65663 JYT65662:JZW65663 KIP65662:KJS65663 KSL65662:KTO65663 LCH65662:LDK65663 LMD65662:LNG65663 LVZ65662:LXC65663 MFV65662:MGY65663 MPR65662:MQU65663 MZN65662:NAQ65663 NJJ65662:NKM65663 NTF65662:NUI65663 ODB65662:OEE65663 OMX65662:OOA65663 OWT65662:OXW65663 PGP65662:PHS65663 PQL65662:PRO65663 QAH65662:QBK65663 QKD65662:QLG65663 QTZ65662:QVC65663 RDV65662:REY65663 RNR65662:ROU65663 RXN65662:RYQ65663 SHJ65662:SIM65663 SRF65662:SSI65663 TBB65662:TCE65663 TKX65662:TMA65663 TUT65662:TVW65663 UEP65662:UFS65663 UOL65662:UPO65663 UYH65662:UZK65663 VID65662:VJG65663 VRZ65662:VTC65663 WBV65662:WCY65663 WLR65662:WMU65663 WVN65662:WWQ65663 D131198:AQ131199 JB131198:KE131199 SX131198:UA131199 ACT131198:ADW131199 AMP131198:ANS131199 AWL131198:AXO131199 BGH131198:BHK131199 BQD131198:BRG131199 BZZ131198:CBC131199 CJV131198:CKY131199 CTR131198:CUU131199 DDN131198:DEQ131199 DNJ131198:DOM131199 DXF131198:DYI131199 EHB131198:EIE131199 EQX131198:ESA131199 FAT131198:FBW131199 FKP131198:FLS131199 FUL131198:FVO131199 GEH131198:GFK131199 GOD131198:GPG131199 GXZ131198:GZC131199 HHV131198:HIY131199 HRR131198:HSU131199 IBN131198:ICQ131199 ILJ131198:IMM131199 IVF131198:IWI131199 JFB131198:JGE131199 JOX131198:JQA131199 JYT131198:JZW131199 KIP131198:KJS131199 KSL131198:KTO131199 LCH131198:LDK131199 LMD131198:LNG131199 LVZ131198:LXC131199 MFV131198:MGY131199 MPR131198:MQU131199 MZN131198:NAQ131199 NJJ131198:NKM131199 NTF131198:NUI131199 ODB131198:OEE131199 OMX131198:OOA131199 OWT131198:OXW131199 PGP131198:PHS131199 PQL131198:PRO131199 QAH131198:QBK131199 QKD131198:QLG131199 QTZ131198:QVC131199 RDV131198:REY131199 RNR131198:ROU131199 RXN131198:RYQ131199 SHJ131198:SIM131199 SRF131198:SSI131199 TBB131198:TCE131199 TKX131198:TMA131199 TUT131198:TVW131199 UEP131198:UFS131199 UOL131198:UPO131199 UYH131198:UZK131199 VID131198:VJG131199 VRZ131198:VTC131199 WBV131198:WCY131199 WLR131198:WMU131199 WVN131198:WWQ131199 D196734:AQ196735 JB196734:KE196735 SX196734:UA196735 ACT196734:ADW196735 AMP196734:ANS196735 AWL196734:AXO196735 BGH196734:BHK196735 BQD196734:BRG196735 BZZ196734:CBC196735 CJV196734:CKY196735 CTR196734:CUU196735 DDN196734:DEQ196735 DNJ196734:DOM196735 DXF196734:DYI196735 EHB196734:EIE196735 EQX196734:ESA196735 FAT196734:FBW196735 FKP196734:FLS196735 FUL196734:FVO196735 GEH196734:GFK196735 GOD196734:GPG196735 GXZ196734:GZC196735 HHV196734:HIY196735 HRR196734:HSU196735 IBN196734:ICQ196735 ILJ196734:IMM196735 IVF196734:IWI196735 JFB196734:JGE196735 JOX196734:JQA196735 JYT196734:JZW196735 KIP196734:KJS196735 KSL196734:KTO196735 LCH196734:LDK196735 LMD196734:LNG196735 LVZ196734:LXC196735 MFV196734:MGY196735 MPR196734:MQU196735 MZN196734:NAQ196735 NJJ196734:NKM196735 NTF196734:NUI196735 ODB196734:OEE196735 OMX196734:OOA196735 OWT196734:OXW196735 PGP196734:PHS196735 PQL196734:PRO196735 QAH196734:QBK196735 QKD196734:QLG196735 QTZ196734:QVC196735 RDV196734:REY196735 RNR196734:ROU196735 RXN196734:RYQ196735 SHJ196734:SIM196735 SRF196734:SSI196735 TBB196734:TCE196735 TKX196734:TMA196735 TUT196734:TVW196735 UEP196734:UFS196735 UOL196734:UPO196735 UYH196734:UZK196735 VID196734:VJG196735 VRZ196734:VTC196735 WBV196734:WCY196735 WLR196734:WMU196735 WVN196734:WWQ196735 D262270:AQ262271 JB262270:KE262271 SX262270:UA262271 ACT262270:ADW262271 AMP262270:ANS262271 AWL262270:AXO262271 BGH262270:BHK262271 BQD262270:BRG262271 BZZ262270:CBC262271 CJV262270:CKY262271 CTR262270:CUU262271 DDN262270:DEQ262271 DNJ262270:DOM262271 DXF262270:DYI262271 EHB262270:EIE262271 EQX262270:ESA262271 FAT262270:FBW262271 FKP262270:FLS262271 FUL262270:FVO262271 GEH262270:GFK262271 GOD262270:GPG262271 GXZ262270:GZC262271 HHV262270:HIY262271 HRR262270:HSU262271 IBN262270:ICQ262271 ILJ262270:IMM262271 IVF262270:IWI262271 JFB262270:JGE262271 JOX262270:JQA262271 JYT262270:JZW262271 KIP262270:KJS262271 KSL262270:KTO262271 LCH262270:LDK262271 LMD262270:LNG262271 LVZ262270:LXC262271 MFV262270:MGY262271 MPR262270:MQU262271 MZN262270:NAQ262271 NJJ262270:NKM262271 NTF262270:NUI262271 ODB262270:OEE262271 OMX262270:OOA262271 OWT262270:OXW262271 PGP262270:PHS262271 PQL262270:PRO262271 QAH262270:QBK262271 QKD262270:QLG262271 QTZ262270:QVC262271 RDV262270:REY262271 RNR262270:ROU262271 RXN262270:RYQ262271 SHJ262270:SIM262271 SRF262270:SSI262271 TBB262270:TCE262271 TKX262270:TMA262271 TUT262270:TVW262271 UEP262270:UFS262271 UOL262270:UPO262271 UYH262270:UZK262271 VID262270:VJG262271 VRZ262270:VTC262271 WBV262270:WCY262271 WLR262270:WMU262271 WVN262270:WWQ262271 D327806:AQ327807 JB327806:KE327807 SX327806:UA327807 ACT327806:ADW327807 AMP327806:ANS327807 AWL327806:AXO327807 BGH327806:BHK327807 BQD327806:BRG327807 BZZ327806:CBC327807 CJV327806:CKY327807 CTR327806:CUU327807 DDN327806:DEQ327807 DNJ327806:DOM327807 DXF327806:DYI327807 EHB327806:EIE327807 EQX327806:ESA327807 FAT327806:FBW327807 FKP327806:FLS327807 FUL327806:FVO327807 GEH327806:GFK327807 GOD327806:GPG327807 GXZ327806:GZC327807 HHV327806:HIY327807 HRR327806:HSU327807 IBN327806:ICQ327807 ILJ327806:IMM327807 IVF327806:IWI327807 JFB327806:JGE327807 JOX327806:JQA327807 JYT327806:JZW327807 KIP327806:KJS327807 KSL327806:KTO327807 LCH327806:LDK327807 LMD327806:LNG327807 LVZ327806:LXC327807 MFV327806:MGY327807 MPR327806:MQU327807 MZN327806:NAQ327807 NJJ327806:NKM327807 NTF327806:NUI327807 ODB327806:OEE327807 OMX327806:OOA327807 OWT327806:OXW327807 PGP327806:PHS327807 PQL327806:PRO327807 QAH327806:QBK327807 QKD327806:QLG327807 QTZ327806:QVC327807 RDV327806:REY327807 RNR327806:ROU327807 RXN327806:RYQ327807 SHJ327806:SIM327807 SRF327806:SSI327807 TBB327806:TCE327807 TKX327806:TMA327807 TUT327806:TVW327807 UEP327806:UFS327807 UOL327806:UPO327807 UYH327806:UZK327807 VID327806:VJG327807 VRZ327806:VTC327807 WBV327806:WCY327807 WLR327806:WMU327807 WVN327806:WWQ327807 D393342:AQ393343 JB393342:KE393343 SX393342:UA393343 ACT393342:ADW393343 AMP393342:ANS393343 AWL393342:AXO393343 BGH393342:BHK393343 BQD393342:BRG393343 BZZ393342:CBC393343 CJV393342:CKY393343 CTR393342:CUU393343 DDN393342:DEQ393343 DNJ393342:DOM393343 DXF393342:DYI393343 EHB393342:EIE393343 EQX393342:ESA393343 FAT393342:FBW393343 FKP393342:FLS393343 FUL393342:FVO393343 GEH393342:GFK393343 GOD393342:GPG393343 GXZ393342:GZC393343 HHV393342:HIY393343 HRR393342:HSU393343 IBN393342:ICQ393343 ILJ393342:IMM393343 IVF393342:IWI393343 JFB393342:JGE393343 JOX393342:JQA393343 JYT393342:JZW393343 KIP393342:KJS393343 KSL393342:KTO393343 LCH393342:LDK393343 LMD393342:LNG393343 LVZ393342:LXC393343 MFV393342:MGY393343 MPR393342:MQU393343 MZN393342:NAQ393343 NJJ393342:NKM393343 NTF393342:NUI393343 ODB393342:OEE393343 OMX393342:OOA393343 OWT393342:OXW393343 PGP393342:PHS393343 PQL393342:PRO393343 QAH393342:QBK393343 QKD393342:QLG393343 QTZ393342:QVC393343 RDV393342:REY393343 RNR393342:ROU393343 RXN393342:RYQ393343 SHJ393342:SIM393343 SRF393342:SSI393343 TBB393342:TCE393343 TKX393342:TMA393343 TUT393342:TVW393343 UEP393342:UFS393343 UOL393342:UPO393343 UYH393342:UZK393343 VID393342:VJG393343 VRZ393342:VTC393343 WBV393342:WCY393343 WLR393342:WMU393343 WVN393342:WWQ393343 D458878:AQ458879 JB458878:KE458879 SX458878:UA458879 ACT458878:ADW458879 AMP458878:ANS458879 AWL458878:AXO458879 BGH458878:BHK458879 BQD458878:BRG458879 BZZ458878:CBC458879 CJV458878:CKY458879 CTR458878:CUU458879 DDN458878:DEQ458879 DNJ458878:DOM458879 DXF458878:DYI458879 EHB458878:EIE458879 EQX458878:ESA458879 FAT458878:FBW458879 FKP458878:FLS458879 FUL458878:FVO458879 GEH458878:GFK458879 GOD458878:GPG458879 GXZ458878:GZC458879 HHV458878:HIY458879 HRR458878:HSU458879 IBN458878:ICQ458879 ILJ458878:IMM458879 IVF458878:IWI458879 JFB458878:JGE458879 JOX458878:JQA458879 JYT458878:JZW458879 KIP458878:KJS458879 KSL458878:KTO458879 LCH458878:LDK458879 LMD458878:LNG458879 LVZ458878:LXC458879 MFV458878:MGY458879 MPR458878:MQU458879 MZN458878:NAQ458879 NJJ458878:NKM458879 NTF458878:NUI458879 ODB458878:OEE458879 OMX458878:OOA458879 OWT458878:OXW458879 PGP458878:PHS458879 PQL458878:PRO458879 QAH458878:QBK458879 QKD458878:QLG458879 QTZ458878:QVC458879 RDV458878:REY458879 RNR458878:ROU458879 RXN458878:RYQ458879 SHJ458878:SIM458879 SRF458878:SSI458879 TBB458878:TCE458879 TKX458878:TMA458879 TUT458878:TVW458879 UEP458878:UFS458879 UOL458878:UPO458879 UYH458878:UZK458879 VID458878:VJG458879 VRZ458878:VTC458879 WBV458878:WCY458879 WLR458878:WMU458879 WVN458878:WWQ458879 D524414:AQ524415 JB524414:KE524415 SX524414:UA524415 ACT524414:ADW524415 AMP524414:ANS524415 AWL524414:AXO524415 BGH524414:BHK524415 BQD524414:BRG524415 BZZ524414:CBC524415 CJV524414:CKY524415 CTR524414:CUU524415 DDN524414:DEQ524415 DNJ524414:DOM524415 DXF524414:DYI524415 EHB524414:EIE524415 EQX524414:ESA524415 FAT524414:FBW524415 FKP524414:FLS524415 FUL524414:FVO524415 GEH524414:GFK524415 GOD524414:GPG524415 GXZ524414:GZC524415 HHV524414:HIY524415 HRR524414:HSU524415 IBN524414:ICQ524415 ILJ524414:IMM524415 IVF524414:IWI524415 JFB524414:JGE524415 JOX524414:JQA524415 JYT524414:JZW524415 KIP524414:KJS524415 KSL524414:KTO524415 LCH524414:LDK524415 LMD524414:LNG524415 LVZ524414:LXC524415 MFV524414:MGY524415 MPR524414:MQU524415 MZN524414:NAQ524415 NJJ524414:NKM524415 NTF524414:NUI524415 ODB524414:OEE524415 OMX524414:OOA524415 OWT524414:OXW524415 PGP524414:PHS524415 PQL524414:PRO524415 QAH524414:QBK524415 QKD524414:QLG524415 QTZ524414:QVC524415 RDV524414:REY524415 RNR524414:ROU524415 RXN524414:RYQ524415 SHJ524414:SIM524415 SRF524414:SSI524415 TBB524414:TCE524415 TKX524414:TMA524415 TUT524414:TVW524415 UEP524414:UFS524415 UOL524414:UPO524415 UYH524414:UZK524415 VID524414:VJG524415 VRZ524414:VTC524415 WBV524414:WCY524415 WLR524414:WMU524415 WVN524414:WWQ524415 D589950:AQ589951 JB589950:KE589951 SX589950:UA589951 ACT589950:ADW589951 AMP589950:ANS589951 AWL589950:AXO589951 BGH589950:BHK589951 BQD589950:BRG589951 BZZ589950:CBC589951 CJV589950:CKY589951 CTR589950:CUU589951 DDN589950:DEQ589951 DNJ589950:DOM589951 DXF589950:DYI589951 EHB589950:EIE589951 EQX589950:ESA589951 FAT589950:FBW589951 FKP589950:FLS589951 FUL589950:FVO589951 GEH589950:GFK589951 GOD589950:GPG589951 GXZ589950:GZC589951 HHV589950:HIY589951 HRR589950:HSU589951 IBN589950:ICQ589951 ILJ589950:IMM589951 IVF589950:IWI589951 JFB589950:JGE589951 JOX589950:JQA589951 JYT589950:JZW589951 KIP589950:KJS589951 KSL589950:KTO589951 LCH589950:LDK589951 LMD589950:LNG589951 LVZ589950:LXC589951 MFV589950:MGY589951 MPR589950:MQU589951 MZN589950:NAQ589951 NJJ589950:NKM589951 NTF589950:NUI589951 ODB589950:OEE589951 OMX589950:OOA589951 OWT589950:OXW589951 PGP589950:PHS589951 PQL589950:PRO589951 QAH589950:QBK589951 QKD589950:QLG589951 QTZ589950:QVC589951 RDV589950:REY589951 RNR589950:ROU589951 RXN589950:RYQ589951 SHJ589950:SIM589951 SRF589950:SSI589951 TBB589950:TCE589951 TKX589950:TMA589951 TUT589950:TVW589951 UEP589950:UFS589951 UOL589950:UPO589951 UYH589950:UZK589951 VID589950:VJG589951 VRZ589950:VTC589951 WBV589950:WCY589951 WLR589950:WMU589951 WVN589950:WWQ589951 D655486:AQ655487 JB655486:KE655487 SX655486:UA655487 ACT655486:ADW655487 AMP655486:ANS655487 AWL655486:AXO655487 BGH655486:BHK655487 BQD655486:BRG655487 BZZ655486:CBC655487 CJV655486:CKY655487 CTR655486:CUU655487 DDN655486:DEQ655487 DNJ655486:DOM655487 DXF655486:DYI655487 EHB655486:EIE655487 EQX655486:ESA655487 FAT655486:FBW655487 FKP655486:FLS655487 FUL655486:FVO655487 GEH655486:GFK655487 GOD655486:GPG655487 GXZ655486:GZC655487 HHV655486:HIY655487 HRR655486:HSU655487 IBN655486:ICQ655487 ILJ655486:IMM655487 IVF655486:IWI655487 JFB655486:JGE655487 JOX655486:JQA655487 JYT655486:JZW655487 KIP655486:KJS655487 KSL655486:KTO655487 LCH655486:LDK655487 LMD655486:LNG655487 LVZ655486:LXC655487 MFV655486:MGY655487 MPR655486:MQU655487 MZN655486:NAQ655487 NJJ655486:NKM655487 NTF655486:NUI655487 ODB655486:OEE655487 OMX655486:OOA655487 OWT655486:OXW655487 PGP655486:PHS655487 PQL655486:PRO655487 QAH655486:QBK655487 QKD655486:QLG655487 QTZ655486:QVC655487 RDV655486:REY655487 RNR655486:ROU655487 RXN655486:RYQ655487 SHJ655486:SIM655487 SRF655486:SSI655487 TBB655486:TCE655487 TKX655486:TMA655487 TUT655486:TVW655487 UEP655486:UFS655487 UOL655486:UPO655487 UYH655486:UZK655487 VID655486:VJG655487 VRZ655486:VTC655487 WBV655486:WCY655487 WLR655486:WMU655487 WVN655486:WWQ655487 D721022:AQ721023 JB721022:KE721023 SX721022:UA721023 ACT721022:ADW721023 AMP721022:ANS721023 AWL721022:AXO721023 BGH721022:BHK721023 BQD721022:BRG721023 BZZ721022:CBC721023 CJV721022:CKY721023 CTR721022:CUU721023 DDN721022:DEQ721023 DNJ721022:DOM721023 DXF721022:DYI721023 EHB721022:EIE721023 EQX721022:ESA721023 FAT721022:FBW721023 FKP721022:FLS721023 FUL721022:FVO721023 GEH721022:GFK721023 GOD721022:GPG721023 GXZ721022:GZC721023 HHV721022:HIY721023 HRR721022:HSU721023 IBN721022:ICQ721023 ILJ721022:IMM721023 IVF721022:IWI721023 JFB721022:JGE721023 JOX721022:JQA721023 JYT721022:JZW721023 KIP721022:KJS721023 KSL721022:KTO721023 LCH721022:LDK721023 LMD721022:LNG721023 LVZ721022:LXC721023 MFV721022:MGY721023 MPR721022:MQU721023 MZN721022:NAQ721023 NJJ721022:NKM721023 NTF721022:NUI721023 ODB721022:OEE721023 OMX721022:OOA721023 OWT721022:OXW721023 PGP721022:PHS721023 PQL721022:PRO721023 QAH721022:QBK721023 QKD721022:QLG721023 QTZ721022:QVC721023 RDV721022:REY721023 RNR721022:ROU721023 RXN721022:RYQ721023 SHJ721022:SIM721023 SRF721022:SSI721023 TBB721022:TCE721023 TKX721022:TMA721023 TUT721022:TVW721023 UEP721022:UFS721023 UOL721022:UPO721023 UYH721022:UZK721023 VID721022:VJG721023 VRZ721022:VTC721023 WBV721022:WCY721023 WLR721022:WMU721023 WVN721022:WWQ721023 D786558:AQ786559 JB786558:KE786559 SX786558:UA786559 ACT786558:ADW786559 AMP786558:ANS786559 AWL786558:AXO786559 BGH786558:BHK786559 BQD786558:BRG786559 BZZ786558:CBC786559 CJV786558:CKY786559 CTR786558:CUU786559 DDN786558:DEQ786559 DNJ786558:DOM786559 DXF786558:DYI786559 EHB786558:EIE786559 EQX786558:ESA786559 FAT786558:FBW786559 FKP786558:FLS786559 FUL786558:FVO786559 GEH786558:GFK786559 GOD786558:GPG786559 GXZ786558:GZC786559 HHV786558:HIY786559 HRR786558:HSU786559 IBN786558:ICQ786559 ILJ786558:IMM786559 IVF786558:IWI786559 JFB786558:JGE786559 JOX786558:JQA786559 JYT786558:JZW786559 KIP786558:KJS786559 KSL786558:KTO786559 LCH786558:LDK786559 LMD786558:LNG786559 LVZ786558:LXC786559 MFV786558:MGY786559 MPR786558:MQU786559 MZN786558:NAQ786559 NJJ786558:NKM786559 NTF786558:NUI786559 ODB786558:OEE786559 OMX786558:OOA786559 OWT786558:OXW786559 PGP786558:PHS786559 PQL786558:PRO786559 QAH786558:QBK786559 QKD786558:QLG786559 QTZ786558:QVC786559 RDV786558:REY786559 RNR786558:ROU786559 RXN786558:RYQ786559 SHJ786558:SIM786559 SRF786558:SSI786559 TBB786558:TCE786559 TKX786558:TMA786559 TUT786558:TVW786559 UEP786558:UFS786559 UOL786558:UPO786559 UYH786558:UZK786559 VID786558:VJG786559 VRZ786558:VTC786559 WBV786558:WCY786559 WLR786558:WMU786559 WVN786558:WWQ786559 D852094:AQ852095 JB852094:KE852095 SX852094:UA852095 ACT852094:ADW852095 AMP852094:ANS852095 AWL852094:AXO852095 BGH852094:BHK852095 BQD852094:BRG852095 BZZ852094:CBC852095 CJV852094:CKY852095 CTR852094:CUU852095 DDN852094:DEQ852095 DNJ852094:DOM852095 DXF852094:DYI852095 EHB852094:EIE852095 EQX852094:ESA852095 FAT852094:FBW852095 FKP852094:FLS852095 FUL852094:FVO852095 GEH852094:GFK852095 GOD852094:GPG852095 GXZ852094:GZC852095 HHV852094:HIY852095 HRR852094:HSU852095 IBN852094:ICQ852095 ILJ852094:IMM852095 IVF852094:IWI852095 JFB852094:JGE852095 JOX852094:JQA852095 JYT852094:JZW852095 KIP852094:KJS852095 KSL852094:KTO852095 LCH852094:LDK852095 LMD852094:LNG852095 LVZ852094:LXC852095 MFV852094:MGY852095 MPR852094:MQU852095 MZN852094:NAQ852095 NJJ852094:NKM852095 NTF852094:NUI852095 ODB852094:OEE852095 OMX852094:OOA852095 OWT852094:OXW852095 PGP852094:PHS852095 PQL852094:PRO852095 QAH852094:QBK852095 QKD852094:QLG852095 QTZ852094:QVC852095 RDV852094:REY852095 RNR852094:ROU852095 RXN852094:RYQ852095 SHJ852094:SIM852095 SRF852094:SSI852095 TBB852094:TCE852095 TKX852094:TMA852095 TUT852094:TVW852095 UEP852094:UFS852095 UOL852094:UPO852095 UYH852094:UZK852095 VID852094:VJG852095 VRZ852094:VTC852095 WBV852094:WCY852095 WLR852094:WMU852095 WVN852094:WWQ852095 D917630:AQ917631 JB917630:KE917631 SX917630:UA917631 ACT917630:ADW917631 AMP917630:ANS917631 AWL917630:AXO917631 BGH917630:BHK917631 BQD917630:BRG917631 BZZ917630:CBC917631 CJV917630:CKY917631 CTR917630:CUU917631 DDN917630:DEQ917631 DNJ917630:DOM917631 DXF917630:DYI917631 EHB917630:EIE917631 EQX917630:ESA917631 FAT917630:FBW917631 FKP917630:FLS917631 FUL917630:FVO917631 GEH917630:GFK917631 GOD917630:GPG917631 GXZ917630:GZC917631 HHV917630:HIY917631 HRR917630:HSU917631 IBN917630:ICQ917631 ILJ917630:IMM917631 IVF917630:IWI917631 JFB917630:JGE917631 JOX917630:JQA917631 JYT917630:JZW917631 KIP917630:KJS917631 KSL917630:KTO917631 LCH917630:LDK917631 LMD917630:LNG917631 LVZ917630:LXC917631 MFV917630:MGY917631 MPR917630:MQU917631 MZN917630:NAQ917631 NJJ917630:NKM917631 NTF917630:NUI917631 ODB917630:OEE917631 OMX917630:OOA917631 OWT917630:OXW917631 PGP917630:PHS917631 PQL917630:PRO917631 QAH917630:QBK917631 QKD917630:QLG917631 QTZ917630:QVC917631 RDV917630:REY917631 RNR917630:ROU917631 RXN917630:RYQ917631 SHJ917630:SIM917631 SRF917630:SSI917631 TBB917630:TCE917631 TKX917630:TMA917631 TUT917630:TVW917631 UEP917630:UFS917631 UOL917630:UPO917631 UYH917630:UZK917631 VID917630:VJG917631 VRZ917630:VTC917631 WBV917630:WCY917631 WLR917630:WMU917631 WVN917630:WWQ917631 D983166:AQ983167 JB983166:KE983167 SX983166:UA983167 ACT983166:ADW983167 AMP983166:ANS983167 AWL983166:AXO983167 BGH983166:BHK983167 BQD983166:BRG983167 BZZ983166:CBC983167 CJV983166:CKY983167 CTR983166:CUU983167 DDN983166:DEQ983167 DNJ983166:DOM983167 DXF983166:DYI983167 EHB983166:EIE983167 EQX983166:ESA983167 FAT983166:FBW983167 FKP983166:FLS983167 FUL983166:FVO983167 GEH983166:GFK983167 GOD983166:GPG983167 GXZ983166:GZC983167 HHV983166:HIY983167 HRR983166:HSU983167 IBN983166:ICQ983167 ILJ983166:IMM983167 IVF983166:IWI983167 JFB983166:JGE983167 JOX983166:JQA983167 JYT983166:JZW983167 KIP983166:KJS983167 KSL983166:KTO983167 LCH983166:LDK983167 LMD983166:LNG983167 LVZ983166:LXC983167 MFV983166:MGY983167 MPR983166:MQU983167 MZN983166:NAQ983167 NJJ983166:NKM983167 NTF983166:NUI983167 ODB983166:OEE983167 OMX983166:OOA983167 OWT983166:OXW983167 PGP983166:PHS983167 PQL983166:PRO983167 QAH983166:QBK983167 QKD983166:QLG983167 QTZ983166:QVC983167 RDV983166:REY983167 RNR983166:ROU983167 RXN983166:RYQ983167 SHJ983166:SIM983167 SRF983166:SSI983167 TBB983166:TCE983167 TKX983166:TMA983167 TUT983166:TVW983167 UEP983166:UFS983167 UOL983166:UPO983167 UYH983166:UZK983167 VID983166:VJG983167 VRZ983166:VTC983167 WBV983166:WCY983167 WLR983166:WMU983167 WVN983166:WWQ983167 WLR166:WMU166 UYH166:UZK166 JB173:KE173 SX173:UA173 ACT173:ADW173 AMP173:ANS173 AWL173:AXO173 BGH173:BHK173 BQD173:BRG173 BZZ173:CBC173 CJV173:CKY173 CTR173:CUU173 DDN173:DEQ173 DNJ173:DOM173 DXF173:DYI173 EHB173:EIE173 EQX173:ESA173 FAT173:FBW173 FKP173:FLS173 FUL173:FVO173 GEH173:GFK173 GOD173:GPG173 GXZ173:GZC173 HHV173:HIY173 HRR173:HSU173 IBN173:ICQ173 ILJ173:IMM173 IVF173:IWI173 JFB173:JGE173 JOX173:JQA173 JYT173:JZW173 KIP173:KJS173 KSL173:KTO173 LCH173:LDK173 LMD173:LNG173 LVZ173:LXC173 MFV173:MGY173 MPR173:MQU173 MZN173:NAQ173 NJJ173:NKM173 NTF173:NUI173 ODB173:OEE173 OMX173:OOA173 OWT173:OXW173 PGP173:PHS173 PQL173:PRO173 QAH173:QBK173 QKD173:QLG173 QTZ173:QVC173 RDV173:REY173 RNR173:ROU173 RXN173:RYQ173 SHJ173:SIM173 SRF173:SSI173 TBB173:TCE173 TKX173:TMA173 TUT173:TVW173 UEP173:UFS173 UOL173:UPO173 UYH173:UZK173 VID173:VJG173 VRZ173:VTC173 WBV173:WCY173 WLR173:WMU173 WVN173:WWQ173 VID166:VJG166 JB166:KE166 SX166:UA166 ACT166:ADW166 AMP166:ANS166 AWL166:AXO166 BGH166:BHK166 BQD166:BRG166 BZZ166:CBC166 CJV166:CKY166 CTR166:CUU166 DDN166:DEQ166 DNJ166:DOM166 DXF166:DYI166 EHB166:EIE166 EQX166:ESA166 FAT166:FBW166 FKP166:FLS166 FUL166:FVO166 GEH166:GFK166 GOD166:GPG166 GXZ166:GZC166 HHV166:HIY166 HRR166:HSU166 IBN166:ICQ166 ILJ166:IMM166 IVF166:IWI166 JFB166:JGE166 JOX166:JQA166 JYT166:JZW166 KIP166:KJS166 KSL166:KTO166 LCH166:LDK166 LMD166:LNG166 LVZ166:LXC166 MFV166:MGY166 MPR166:MQU166 MZN166:NAQ166 NJJ166:NKM166 NTF166:NUI166 ODB166:OEE166 OMX166:OOA166 OWT166:OXW166 PGP166:PHS166 PQL166:PRO166 QAH166:QBK166 QKD166:QLG166 QTZ166:QVC166 RDV166:REY166 RNR166:ROU166 RXN166:RYQ166 SHJ166:SIM166 SRF166:SSI166 TBB166:TCE166 TKX166:TMA166 TUT166:TVW166 UEP166:UFS166 UOL166:UPO166" xr:uid="{00000000-0002-0000-0000-000001000000}">
      <formula1>4</formula1>
    </dataValidation>
    <dataValidation type="list" allowBlank="1" showInputMessage="1" showErrorMessage="1" sqref="D24:AQ24" xr:uid="{00000000-0002-0000-0000-000002000000}">
      <formula1>"x"</formula1>
    </dataValidation>
  </dataValidations>
  <pageMargins left="0.7" right="0.7" top="0.75" bottom="0.75" header="0.3" footer="0.3"/>
  <pageSetup paperSize="9" scale="17" orientation="portrait" r:id="rId1"/>
  <legacyDrawing r:id="rId2"/>
  <extLst>
    <ext xmlns:x14="http://schemas.microsoft.com/office/spreadsheetml/2009/9/main" uri="{CCE6A557-97BC-4b89-ADB6-D9C93CAAB3DF}">
      <x14:dataValidations xmlns:xm="http://schemas.microsoft.com/office/excel/2006/main" disablePrompts="1" count="2">
        <x14:dataValidation type="whole" operator="lessThanOrEqual" allowBlank="1" showInputMessage="1" showErrorMessage="1" errorTitle="Error" error="The maximum mark for this question is 1 mark." xr:uid="{00000000-0002-0000-0000-000003000000}">
          <x14:formula1>
            <xm:f>1</xm:f>
          </x14:formula1>
          <xm:sqref>SHJ140:SIM144 D65615:AQ65626 JB65615:KE65626 SX65615:UA65626 ACT65615:ADW65626 AMP65615:ANS65626 AWL65615:AXO65626 BGH65615:BHK65626 BQD65615:BRG65626 BZZ65615:CBC65626 CJV65615:CKY65626 CTR65615:CUU65626 DDN65615:DEQ65626 DNJ65615:DOM65626 DXF65615:DYI65626 EHB65615:EIE65626 EQX65615:ESA65626 FAT65615:FBW65626 FKP65615:FLS65626 FUL65615:FVO65626 GEH65615:GFK65626 GOD65615:GPG65626 GXZ65615:GZC65626 HHV65615:HIY65626 HRR65615:HSU65626 IBN65615:ICQ65626 ILJ65615:IMM65626 IVF65615:IWI65626 JFB65615:JGE65626 JOX65615:JQA65626 JYT65615:JZW65626 KIP65615:KJS65626 KSL65615:KTO65626 LCH65615:LDK65626 LMD65615:LNG65626 LVZ65615:LXC65626 MFV65615:MGY65626 MPR65615:MQU65626 MZN65615:NAQ65626 NJJ65615:NKM65626 NTF65615:NUI65626 ODB65615:OEE65626 OMX65615:OOA65626 OWT65615:OXW65626 PGP65615:PHS65626 PQL65615:PRO65626 QAH65615:QBK65626 QKD65615:QLG65626 QTZ65615:QVC65626 RDV65615:REY65626 RNR65615:ROU65626 RXN65615:RYQ65626 SHJ65615:SIM65626 SRF65615:SSI65626 TBB65615:TCE65626 TKX65615:TMA65626 TUT65615:TVW65626 UEP65615:UFS65626 UOL65615:UPO65626 UYH65615:UZK65626 VID65615:VJG65626 VRZ65615:VTC65626 WBV65615:WCY65626 WLR65615:WMU65626 WVN65615:WWQ65626 D131151:AQ131162 JB131151:KE131162 SX131151:UA131162 ACT131151:ADW131162 AMP131151:ANS131162 AWL131151:AXO131162 BGH131151:BHK131162 BQD131151:BRG131162 BZZ131151:CBC131162 CJV131151:CKY131162 CTR131151:CUU131162 DDN131151:DEQ131162 DNJ131151:DOM131162 DXF131151:DYI131162 EHB131151:EIE131162 EQX131151:ESA131162 FAT131151:FBW131162 FKP131151:FLS131162 FUL131151:FVO131162 GEH131151:GFK131162 GOD131151:GPG131162 GXZ131151:GZC131162 HHV131151:HIY131162 HRR131151:HSU131162 IBN131151:ICQ131162 ILJ131151:IMM131162 IVF131151:IWI131162 JFB131151:JGE131162 JOX131151:JQA131162 JYT131151:JZW131162 KIP131151:KJS131162 KSL131151:KTO131162 LCH131151:LDK131162 LMD131151:LNG131162 LVZ131151:LXC131162 MFV131151:MGY131162 MPR131151:MQU131162 MZN131151:NAQ131162 NJJ131151:NKM131162 NTF131151:NUI131162 ODB131151:OEE131162 OMX131151:OOA131162 OWT131151:OXW131162 PGP131151:PHS131162 PQL131151:PRO131162 QAH131151:QBK131162 QKD131151:QLG131162 QTZ131151:QVC131162 RDV131151:REY131162 RNR131151:ROU131162 RXN131151:RYQ131162 SHJ131151:SIM131162 SRF131151:SSI131162 TBB131151:TCE131162 TKX131151:TMA131162 TUT131151:TVW131162 UEP131151:UFS131162 UOL131151:UPO131162 UYH131151:UZK131162 VID131151:VJG131162 VRZ131151:VTC131162 WBV131151:WCY131162 WLR131151:WMU131162 WVN131151:WWQ131162 D196687:AQ196698 JB196687:KE196698 SX196687:UA196698 ACT196687:ADW196698 AMP196687:ANS196698 AWL196687:AXO196698 BGH196687:BHK196698 BQD196687:BRG196698 BZZ196687:CBC196698 CJV196687:CKY196698 CTR196687:CUU196698 DDN196687:DEQ196698 DNJ196687:DOM196698 DXF196687:DYI196698 EHB196687:EIE196698 EQX196687:ESA196698 FAT196687:FBW196698 FKP196687:FLS196698 FUL196687:FVO196698 GEH196687:GFK196698 GOD196687:GPG196698 GXZ196687:GZC196698 HHV196687:HIY196698 HRR196687:HSU196698 IBN196687:ICQ196698 ILJ196687:IMM196698 IVF196687:IWI196698 JFB196687:JGE196698 JOX196687:JQA196698 JYT196687:JZW196698 KIP196687:KJS196698 KSL196687:KTO196698 LCH196687:LDK196698 LMD196687:LNG196698 LVZ196687:LXC196698 MFV196687:MGY196698 MPR196687:MQU196698 MZN196687:NAQ196698 NJJ196687:NKM196698 NTF196687:NUI196698 ODB196687:OEE196698 OMX196687:OOA196698 OWT196687:OXW196698 PGP196687:PHS196698 PQL196687:PRO196698 QAH196687:QBK196698 QKD196687:QLG196698 QTZ196687:QVC196698 RDV196687:REY196698 RNR196687:ROU196698 RXN196687:RYQ196698 SHJ196687:SIM196698 SRF196687:SSI196698 TBB196687:TCE196698 TKX196687:TMA196698 TUT196687:TVW196698 UEP196687:UFS196698 UOL196687:UPO196698 UYH196687:UZK196698 VID196687:VJG196698 VRZ196687:VTC196698 WBV196687:WCY196698 WLR196687:WMU196698 WVN196687:WWQ196698 D262223:AQ262234 JB262223:KE262234 SX262223:UA262234 ACT262223:ADW262234 AMP262223:ANS262234 AWL262223:AXO262234 BGH262223:BHK262234 BQD262223:BRG262234 BZZ262223:CBC262234 CJV262223:CKY262234 CTR262223:CUU262234 DDN262223:DEQ262234 DNJ262223:DOM262234 DXF262223:DYI262234 EHB262223:EIE262234 EQX262223:ESA262234 FAT262223:FBW262234 FKP262223:FLS262234 FUL262223:FVO262234 GEH262223:GFK262234 GOD262223:GPG262234 GXZ262223:GZC262234 HHV262223:HIY262234 HRR262223:HSU262234 IBN262223:ICQ262234 ILJ262223:IMM262234 IVF262223:IWI262234 JFB262223:JGE262234 JOX262223:JQA262234 JYT262223:JZW262234 KIP262223:KJS262234 KSL262223:KTO262234 LCH262223:LDK262234 LMD262223:LNG262234 LVZ262223:LXC262234 MFV262223:MGY262234 MPR262223:MQU262234 MZN262223:NAQ262234 NJJ262223:NKM262234 NTF262223:NUI262234 ODB262223:OEE262234 OMX262223:OOA262234 OWT262223:OXW262234 PGP262223:PHS262234 PQL262223:PRO262234 QAH262223:QBK262234 QKD262223:QLG262234 QTZ262223:QVC262234 RDV262223:REY262234 RNR262223:ROU262234 RXN262223:RYQ262234 SHJ262223:SIM262234 SRF262223:SSI262234 TBB262223:TCE262234 TKX262223:TMA262234 TUT262223:TVW262234 UEP262223:UFS262234 UOL262223:UPO262234 UYH262223:UZK262234 VID262223:VJG262234 VRZ262223:VTC262234 WBV262223:WCY262234 WLR262223:WMU262234 WVN262223:WWQ262234 D327759:AQ327770 JB327759:KE327770 SX327759:UA327770 ACT327759:ADW327770 AMP327759:ANS327770 AWL327759:AXO327770 BGH327759:BHK327770 BQD327759:BRG327770 BZZ327759:CBC327770 CJV327759:CKY327770 CTR327759:CUU327770 DDN327759:DEQ327770 DNJ327759:DOM327770 DXF327759:DYI327770 EHB327759:EIE327770 EQX327759:ESA327770 FAT327759:FBW327770 FKP327759:FLS327770 FUL327759:FVO327770 GEH327759:GFK327770 GOD327759:GPG327770 GXZ327759:GZC327770 HHV327759:HIY327770 HRR327759:HSU327770 IBN327759:ICQ327770 ILJ327759:IMM327770 IVF327759:IWI327770 JFB327759:JGE327770 JOX327759:JQA327770 JYT327759:JZW327770 KIP327759:KJS327770 KSL327759:KTO327770 LCH327759:LDK327770 LMD327759:LNG327770 LVZ327759:LXC327770 MFV327759:MGY327770 MPR327759:MQU327770 MZN327759:NAQ327770 NJJ327759:NKM327770 NTF327759:NUI327770 ODB327759:OEE327770 OMX327759:OOA327770 OWT327759:OXW327770 PGP327759:PHS327770 PQL327759:PRO327770 QAH327759:QBK327770 QKD327759:QLG327770 QTZ327759:QVC327770 RDV327759:REY327770 RNR327759:ROU327770 RXN327759:RYQ327770 SHJ327759:SIM327770 SRF327759:SSI327770 TBB327759:TCE327770 TKX327759:TMA327770 TUT327759:TVW327770 UEP327759:UFS327770 UOL327759:UPO327770 UYH327759:UZK327770 VID327759:VJG327770 VRZ327759:VTC327770 WBV327759:WCY327770 WLR327759:WMU327770 WVN327759:WWQ327770 D393295:AQ393306 JB393295:KE393306 SX393295:UA393306 ACT393295:ADW393306 AMP393295:ANS393306 AWL393295:AXO393306 BGH393295:BHK393306 BQD393295:BRG393306 BZZ393295:CBC393306 CJV393295:CKY393306 CTR393295:CUU393306 DDN393295:DEQ393306 DNJ393295:DOM393306 DXF393295:DYI393306 EHB393295:EIE393306 EQX393295:ESA393306 FAT393295:FBW393306 FKP393295:FLS393306 FUL393295:FVO393306 GEH393295:GFK393306 GOD393295:GPG393306 GXZ393295:GZC393306 HHV393295:HIY393306 HRR393295:HSU393306 IBN393295:ICQ393306 ILJ393295:IMM393306 IVF393295:IWI393306 JFB393295:JGE393306 JOX393295:JQA393306 JYT393295:JZW393306 KIP393295:KJS393306 KSL393295:KTO393306 LCH393295:LDK393306 LMD393295:LNG393306 LVZ393295:LXC393306 MFV393295:MGY393306 MPR393295:MQU393306 MZN393295:NAQ393306 NJJ393295:NKM393306 NTF393295:NUI393306 ODB393295:OEE393306 OMX393295:OOA393306 OWT393295:OXW393306 PGP393295:PHS393306 PQL393295:PRO393306 QAH393295:QBK393306 QKD393295:QLG393306 QTZ393295:QVC393306 RDV393295:REY393306 RNR393295:ROU393306 RXN393295:RYQ393306 SHJ393295:SIM393306 SRF393295:SSI393306 TBB393295:TCE393306 TKX393295:TMA393306 TUT393295:TVW393306 UEP393295:UFS393306 UOL393295:UPO393306 UYH393295:UZK393306 VID393295:VJG393306 VRZ393295:VTC393306 WBV393295:WCY393306 WLR393295:WMU393306 WVN393295:WWQ393306 D458831:AQ458842 JB458831:KE458842 SX458831:UA458842 ACT458831:ADW458842 AMP458831:ANS458842 AWL458831:AXO458842 BGH458831:BHK458842 BQD458831:BRG458842 BZZ458831:CBC458842 CJV458831:CKY458842 CTR458831:CUU458842 DDN458831:DEQ458842 DNJ458831:DOM458842 DXF458831:DYI458842 EHB458831:EIE458842 EQX458831:ESA458842 FAT458831:FBW458842 FKP458831:FLS458842 FUL458831:FVO458842 GEH458831:GFK458842 GOD458831:GPG458842 GXZ458831:GZC458842 HHV458831:HIY458842 HRR458831:HSU458842 IBN458831:ICQ458842 ILJ458831:IMM458842 IVF458831:IWI458842 JFB458831:JGE458842 JOX458831:JQA458842 JYT458831:JZW458842 KIP458831:KJS458842 KSL458831:KTO458842 LCH458831:LDK458842 LMD458831:LNG458842 LVZ458831:LXC458842 MFV458831:MGY458842 MPR458831:MQU458842 MZN458831:NAQ458842 NJJ458831:NKM458842 NTF458831:NUI458842 ODB458831:OEE458842 OMX458831:OOA458842 OWT458831:OXW458842 PGP458831:PHS458842 PQL458831:PRO458842 QAH458831:QBK458842 QKD458831:QLG458842 QTZ458831:QVC458842 RDV458831:REY458842 RNR458831:ROU458842 RXN458831:RYQ458842 SHJ458831:SIM458842 SRF458831:SSI458842 TBB458831:TCE458842 TKX458831:TMA458842 TUT458831:TVW458842 UEP458831:UFS458842 UOL458831:UPO458842 UYH458831:UZK458842 VID458831:VJG458842 VRZ458831:VTC458842 WBV458831:WCY458842 WLR458831:WMU458842 WVN458831:WWQ458842 D524367:AQ524378 JB524367:KE524378 SX524367:UA524378 ACT524367:ADW524378 AMP524367:ANS524378 AWL524367:AXO524378 BGH524367:BHK524378 BQD524367:BRG524378 BZZ524367:CBC524378 CJV524367:CKY524378 CTR524367:CUU524378 DDN524367:DEQ524378 DNJ524367:DOM524378 DXF524367:DYI524378 EHB524367:EIE524378 EQX524367:ESA524378 FAT524367:FBW524378 FKP524367:FLS524378 FUL524367:FVO524378 GEH524367:GFK524378 GOD524367:GPG524378 GXZ524367:GZC524378 HHV524367:HIY524378 HRR524367:HSU524378 IBN524367:ICQ524378 ILJ524367:IMM524378 IVF524367:IWI524378 JFB524367:JGE524378 JOX524367:JQA524378 JYT524367:JZW524378 KIP524367:KJS524378 KSL524367:KTO524378 LCH524367:LDK524378 LMD524367:LNG524378 LVZ524367:LXC524378 MFV524367:MGY524378 MPR524367:MQU524378 MZN524367:NAQ524378 NJJ524367:NKM524378 NTF524367:NUI524378 ODB524367:OEE524378 OMX524367:OOA524378 OWT524367:OXW524378 PGP524367:PHS524378 PQL524367:PRO524378 QAH524367:QBK524378 QKD524367:QLG524378 QTZ524367:QVC524378 RDV524367:REY524378 RNR524367:ROU524378 RXN524367:RYQ524378 SHJ524367:SIM524378 SRF524367:SSI524378 TBB524367:TCE524378 TKX524367:TMA524378 TUT524367:TVW524378 UEP524367:UFS524378 UOL524367:UPO524378 UYH524367:UZK524378 VID524367:VJG524378 VRZ524367:VTC524378 WBV524367:WCY524378 WLR524367:WMU524378 WVN524367:WWQ524378 D589903:AQ589914 JB589903:KE589914 SX589903:UA589914 ACT589903:ADW589914 AMP589903:ANS589914 AWL589903:AXO589914 BGH589903:BHK589914 BQD589903:BRG589914 BZZ589903:CBC589914 CJV589903:CKY589914 CTR589903:CUU589914 DDN589903:DEQ589914 DNJ589903:DOM589914 DXF589903:DYI589914 EHB589903:EIE589914 EQX589903:ESA589914 FAT589903:FBW589914 FKP589903:FLS589914 FUL589903:FVO589914 GEH589903:GFK589914 GOD589903:GPG589914 GXZ589903:GZC589914 HHV589903:HIY589914 HRR589903:HSU589914 IBN589903:ICQ589914 ILJ589903:IMM589914 IVF589903:IWI589914 JFB589903:JGE589914 JOX589903:JQA589914 JYT589903:JZW589914 KIP589903:KJS589914 KSL589903:KTO589914 LCH589903:LDK589914 LMD589903:LNG589914 LVZ589903:LXC589914 MFV589903:MGY589914 MPR589903:MQU589914 MZN589903:NAQ589914 NJJ589903:NKM589914 NTF589903:NUI589914 ODB589903:OEE589914 OMX589903:OOA589914 OWT589903:OXW589914 PGP589903:PHS589914 PQL589903:PRO589914 QAH589903:QBK589914 QKD589903:QLG589914 QTZ589903:QVC589914 RDV589903:REY589914 RNR589903:ROU589914 RXN589903:RYQ589914 SHJ589903:SIM589914 SRF589903:SSI589914 TBB589903:TCE589914 TKX589903:TMA589914 TUT589903:TVW589914 UEP589903:UFS589914 UOL589903:UPO589914 UYH589903:UZK589914 VID589903:VJG589914 VRZ589903:VTC589914 WBV589903:WCY589914 WLR589903:WMU589914 WVN589903:WWQ589914 D655439:AQ655450 JB655439:KE655450 SX655439:UA655450 ACT655439:ADW655450 AMP655439:ANS655450 AWL655439:AXO655450 BGH655439:BHK655450 BQD655439:BRG655450 BZZ655439:CBC655450 CJV655439:CKY655450 CTR655439:CUU655450 DDN655439:DEQ655450 DNJ655439:DOM655450 DXF655439:DYI655450 EHB655439:EIE655450 EQX655439:ESA655450 FAT655439:FBW655450 FKP655439:FLS655450 FUL655439:FVO655450 GEH655439:GFK655450 GOD655439:GPG655450 GXZ655439:GZC655450 HHV655439:HIY655450 HRR655439:HSU655450 IBN655439:ICQ655450 ILJ655439:IMM655450 IVF655439:IWI655450 JFB655439:JGE655450 JOX655439:JQA655450 JYT655439:JZW655450 KIP655439:KJS655450 KSL655439:KTO655450 LCH655439:LDK655450 LMD655439:LNG655450 LVZ655439:LXC655450 MFV655439:MGY655450 MPR655439:MQU655450 MZN655439:NAQ655450 NJJ655439:NKM655450 NTF655439:NUI655450 ODB655439:OEE655450 OMX655439:OOA655450 OWT655439:OXW655450 PGP655439:PHS655450 PQL655439:PRO655450 QAH655439:QBK655450 QKD655439:QLG655450 QTZ655439:QVC655450 RDV655439:REY655450 RNR655439:ROU655450 RXN655439:RYQ655450 SHJ655439:SIM655450 SRF655439:SSI655450 TBB655439:TCE655450 TKX655439:TMA655450 TUT655439:TVW655450 UEP655439:UFS655450 UOL655439:UPO655450 UYH655439:UZK655450 VID655439:VJG655450 VRZ655439:VTC655450 WBV655439:WCY655450 WLR655439:WMU655450 WVN655439:WWQ655450 D720975:AQ720986 JB720975:KE720986 SX720975:UA720986 ACT720975:ADW720986 AMP720975:ANS720986 AWL720975:AXO720986 BGH720975:BHK720986 BQD720975:BRG720986 BZZ720975:CBC720986 CJV720975:CKY720986 CTR720975:CUU720986 DDN720975:DEQ720986 DNJ720975:DOM720986 DXF720975:DYI720986 EHB720975:EIE720986 EQX720975:ESA720986 FAT720975:FBW720986 FKP720975:FLS720986 FUL720975:FVO720986 GEH720975:GFK720986 GOD720975:GPG720986 GXZ720975:GZC720986 HHV720975:HIY720986 HRR720975:HSU720986 IBN720975:ICQ720986 ILJ720975:IMM720986 IVF720975:IWI720986 JFB720975:JGE720986 JOX720975:JQA720986 JYT720975:JZW720986 KIP720975:KJS720986 KSL720975:KTO720986 LCH720975:LDK720986 LMD720975:LNG720986 LVZ720975:LXC720986 MFV720975:MGY720986 MPR720975:MQU720986 MZN720975:NAQ720986 NJJ720975:NKM720986 NTF720975:NUI720986 ODB720975:OEE720986 OMX720975:OOA720986 OWT720975:OXW720986 PGP720975:PHS720986 PQL720975:PRO720986 QAH720975:QBK720986 QKD720975:QLG720986 QTZ720975:QVC720986 RDV720975:REY720986 RNR720975:ROU720986 RXN720975:RYQ720986 SHJ720975:SIM720986 SRF720975:SSI720986 TBB720975:TCE720986 TKX720975:TMA720986 TUT720975:TVW720986 UEP720975:UFS720986 UOL720975:UPO720986 UYH720975:UZK720986 VID720975:VJG720986 VRZ720975:VTC720986 WBV720975:WCY720986 WLR720975:WMU720986 WVN720975:WWQ720986 D786511:AQ786522 JB786511:KE786522 SX786511:UA786522 ACT786511:ADW786522 AMP786511:ANS786522 AWL786511:AXO786522 BGH786511:BHK786522 BQD786511:BRG786522 BZZ786511:CBC786522 CJV786511:CKY786522 CTR786511:CUU786522 DDN786511:DEQ786522 DNJ786511:DOM786522 DXF786511:DYI786522 EHB786511:EIE786522 EQX786511:ESA786522 FAT786511:FBW786522 FKP786511:FLS786522 FUL786511:FVO786522 GEH786511:GFK786522 GOD786511:GPG786522 GXZ786511:GZC786522 HHV786511:HIY786522 HRR786511:HSU786522 IBN786511:ICQ786522 ILJ786511:IMM786522 IVF786511:IWI786522 JFB786511:JGE786522 JOX786511:JQA786522 JYT786511:JZW786522 KIP786511:KJS786522 KSL786511:KTO786522 LCH786511:LDK786522 LMD786511:LNG786522 LVZ786511:LXC786522 MFV786511:MGY786522 MPR786511:MQU786522 MZN786511:NAQ786522 NJJ786511:NKM786522 NTF786511:NUI786522 ODB786511:OEE786522 OMX786511:OOA786522 OWT786511:OXW786522 PGP786511:PHS786522 PQL786511:PRO786522 QAH786511:QBK786522 QKD786511:QLG786522 QTZ786511:QVC786522 RDV786511:REY786522 RNR786511:ROU786522 RXN786511:RYQ786522 SHJ786511:SIM786522 SRF786511:SSI786522 TBB786511:TCE786522 TKX786511:TMA786522 TUT786511:TVW786522 UEP786511:UFS786522 UOL786511:UPO786522 UYH786511:UZK786522 VID786511:VJG786522 VRZ786511:VTC786522 WBV786511:WCY786522 WLR786511:WMU786522 WVN786511:WWQ786522 D852047:AQ852058 JB852047:KE852058 SX852047:UA852058 ACT852047:ADW852058 AMP852047:ANS852058 AWL852047:AXO852058 BGH852047:BHK852058 BQD852047:BRG852058 BZZ852047:CBC852058 CJV852047:CKY852058 CTR852047:CUU852058 DDN852047:DEQ852058 DNJ852047:DOM852058 DXF852047:DYI852058 EHB852047:EIE852058 EQX852047:ESA852058 FAT852047:FBW852058 FKP852047:FLS852058 FUL852047:FVO852058 GEH852047:GFK852058 GOD852047:GPG852058 GXZ852047:GZC852058 HHV852047:HIY852058 HRR852047:HSU852058 IBN852047:ICQ852058 ILJ852047:IMM852058 IVF852047:IWI852058 JFB852047:JGE852058 JOX852047:JQA852058 JYT852047:JZW852058 KIP852047:KJS852058 KSL852047:KTO852058 LCH852047:LDK852058 LMD852047:LNG852058 LVZ852047:LXC852058 MFV852047:MGY852058 MPR852047:MQU852058 MZN852047:NAQ852058 NJJ852047:NKM852058 NTF852047:NUI852058 ODB852047:OEE852058 OMX852047:OOA852058 OWT852047:OXW852058 PGP852047:PHS852058 PQL852047:PRO852058 QAH852047:QBK852058 QKD852047:QLG852058 QTZ852047:QVC852058 RDV852047:REY852058 RNR852047:ROU852058 RXN852047:RYQ852058 SHJ852047:SIM852058 SRF852047:SSI852058 TBB852047:TCE852058 TKX852047:TMA852058 TUT852047:TVW852058 UEP852047:UFS852058 UOL852047:UPO852058 UYH852047:UZK852058 VID852047:VJG852058 VRZ852047:VTC852058 WBV852047:WCY852058 WLR852047:WMU852058 WVN852047:WWQ852058 D917583:AQ917594 JB917583:KE917594 SX917583:UA917594 ACT917583:ADW917594 AMP917583:ANS917594 AWL917583:AXO917594 BGH917583:BHK917594 BQD917583:BRG917594 BZZ917583:CBC917594 CJV917583:CKY917594 CTR917583:CUU917594 DDN917583:DEQ917594 DNJ917583:DOM917594 DXF917583:DYI917594 EHB917583:EIE917594 EQX917583:ESA917594 FAT917583:FBW917594 FKP917583:FLS917594 FUL917583:FVO917594 GEH917583:GFK917594 GOD917583:GPG917594 GXZ917583:GZC917594 HHV917583:HIY917594 HRR917583:HSU917594 IBN917583:ICQ917594 ILJ917583:IMM917594 IVF917583:IWI917594 JFB917583:JGE917594 JOX917583:JQA917594 JYT917583:JZW917594 KIP917583:KJS917594 KSL917583:KTO917594 LCH917583:LDK917594 LMD917583:LNG917594 LVZ917583:LXC917594 MFV917583:MGY917594 MPR917583:MQU917594 MZN917583:NAQ917594 NJJ917583:NKM917594 NTF917583:NUI917594 ODB917583:OEE917594 OMX917583:OOA917594 OWT917583:OXW917594 PGP917583:PHS917594 PQL917583:PRO917594 QAH917583:QBK917594 QKD917583:QLG917594 QTZ917583:QVC917594 RDV917583:REY917594 RNR917583:ROU917594 RXN917583:RYQ917594 SHJ917583:SIM917594 SRF917583:SSI917594 TBB917583:TCE917594 TKX917583:TMA917594 TUT917583:TVW917594 UEP917583:UFS917594 UOL917583:UPO917594 UYH917583:UZK917594 VID917583:VJG917594 VRZ917583:VTC917594 WBV917583:WCY917594 WLR917583:WMU917594 WVN917583:WWQ917594 D983119:AQ983130 JB983119:KE983130 SX983119:UA983130 ACT983119:ADW983130 AMP983119:ANS983130 AWL983119:AXO983130 BGH983119:BHK983130 BQD983119:BRG983130 BZZ983119:CBC983130 CJV983119:CKY983130 CTR983119:CUU983130 DDN983119:DEQ983130 DNJ983119:DOM983130 DXF983119:DYI983130 EHB983119:EIE983130 EQX983119:ESA983130 FAT983119:FBW983130 FKP983119:FLS983130 FUL983119:FVO983130 GEH983119:GFK983130 GOD983119:GPG983130 GXZ983119:GZC983130 HHV983119:HIY983130 HRR983119:HSU983130 IBN983119:ICQ983130 ILJ983119:IMM983130 IVF983119:IWI983130 JFB983119:JGE983130 JOX983119:JQA983130 JYT983119:JZW983130 KIP983119:KJS983130 KSL983119:KTO983130 LCH983119:LDK983130 LMD983119:LNG983130 LVZ983119:LXC983130 MFV983119:MGY983130 MPR983119:MQU983130 MZN983119:NAQ983130 NJJ983119:NKM983130 NTF983119:NUI983130 ODB983119:OEE983130 OMX983119:OOA983130 OWT983119:OXW983130 PGP983119:PHS983130 PQL983119:PRO983130 QAH983119:QBK983130 QKD983119:QLG983130 QTZ983119:QVC983130 RDV983119:REY983130 RNR983119:ROU983130 RXN983119:RYQ983130 SHJ983119:SIM983130 SRF983119:SSI983130 TBB983119:TCE983130 TKX983119:TMA983130 TUT983119:TVW983130 UEP983119:UFS983130 UOL983119:UPO983130 UYH983119:UZK983130 VID983119:VJG983130 VRZ983119:VTC983130 WBV983119:WCY983130 WLR983119:WMU983130 WVN983119:WWQ983130 WBV140:WCY144 JB114:KE116 SX114:UA116 ACT114:ADW116 AMP114:ANS116 AWL114:AXO116 BGH114:BHK116 BQD114:BRG116 BZZ114:CBC116 CJV114:CKY116 CTR114:CUU116 DDN114:DEQ116 DNJ114:DOM116 DXF114:DYI116 EHB114:EIE116 EQX114:ESA116 FAT114:FBW116 FKP114:FLS116 FUL114:FVO116 GEH114:GFK116 GOD114:GPG116 GXZ114:GZC116 HHV114:HIY116 HRR114:HSU116 IBN114:ICQ116 ILJ114:IMM116 IVF114:IWI116 JFB114:JGE116 JOX114:JQA116 JYT114:JZW116 KIP114:KJS116 KSL114:KTO116 LCH114:LDK116 LMD114:LNG116 LVZ114:LXC116 MFV114:MGY116 MPR114:MQU116 MZN114:NAQ116 NJJ114:NKM116 NTF114:NUI116 ODB114:OEE116 OMX114:OOA116 OWT114:OXW116 PGP114:PHS116 PQL114:PRO116 QAH114:QBK116 QKD114:QLG116 QTZ114:QVC116 RDV114:REY116 RNR114:ROU116 RXN114:RYQ116 SHJ114:SIM116 SRF114:SSI116 TBB114:TCE116 TKX114:TMA116 TUT114:TVW116 UEP114:UFS116 UOL114:UPO116 UYH114:UZK116 VID114:VJG116 VRZ114:VTC116 WBV114:WCY116 WLR114:WMU116 WVN114:WWQ116 D65628:AQ65630 JB65628:KE65630 SX65628:UA65630 ACT65628:ADW65630 AMP65628:ANS65630 AWL65628:AXO65630 BGH65628:BHK65630 BQD65628:BRG65630 BZZ65628:CBC65630 CJV65628:CKY65630 CTR65628:CUU65630 DDN65628:DEQ65630 DNJ65628:DOM65630 DXF65628:DYI65630 EHB65628:EIE65630 EQX65628:ESA65630 FAT65628:FBW65630 FKP65628:FLS65630 FUL65628:FVO65630 GEH65628:GFK65630 GOD65628:GPG65630 GXZ65628:GZC65630 HHV65628:HIY65630 HRR65628:HSU65630 IBN65628:ICQ65630 ILJ65628:IMM65630 IVF65628:IWI65630 JFB65628:JGE65630 JOX65628:JQA65630 JYT65628:JZW65630 KIP65628:KJS65630 KSL65628:KTO65630 LCH65628:LDK65630 LMD65628:LNG65630 LVZ65628:LXC65630 MFV65628:MGY65630 MPR65628:MQU65630 MZN65628:NAQ65630 NJJ65628:NKM65630 NTF65628:NUI65630 ODB65628:OEE65630 OMX65628:OOA65630 OWT65628:OXW65630 PGP65628:PHS65630 PQL65628:PRO65630 QAH65628:QBK65630 QKD65628:QLG65630 QTZ65628:QVC65630 RDV65628:REY65630 RNR65628:ROU65630 RXN65628:RYQ65630 SHJ65628:SIM65630 SRF65628:SSI65630 TBB65628:TCE65630 TKX65628:TMA65630 TUT65628:TVW65630 UEP65628:UFS65630 UOL65628:UPO65630 UYH65628:UZK65630 VID65628:VJG65630 VRZ65628:VTC65630 WBV65628:WCY65630 WLR65628:WMU65630 WVN65628:WWQ65630 D131164:AQ131166 JB131164:KE131166 SX131164:UA131166 ACT131164:ADW131166 AMP131164:ANS131166 AWL131164:AXO131166 BGH131164:BHK131166 BQD131164:BRG131166 BZZ131164:CBC131166 CJV131164:CKY131166 CTR131164:CUU131166 DDN131164:DEQ131166 DNJ131164:DOM131166 DXF131164:DYI131166 EHB131164:EIE131166 EQX131164:ESA131166 FAT131164:FBW131166 FKP131164:FLS131166 FUL131164:FVO131166 GEH131164:GFK131166 GOD131164:GPG131166 GXZ131164:GZC131166 HHV131164:HIY131166 HRR131164:HSU131166 IBN131164:ICQ131166 ILJ131164:IMM131166 IVF131164:IWI131166 JFB131164:JGE131166 JOX131164:JQA131166 JYT131164:JZW131166 KIP131164:KJS131166 KSL131164:KTO131166 LCH131164:LDK131166 LMD131164:LNG131166 LVZ131164:LXC131166 MFV131164:MGY131166 MPR131164:MQU131166 MZN131164:NAQ131166 NJJ131164:NKM131166 NTF131164:NUI131166 ODB131164:OEE131166 OMX131164:OOA131166 OWT131164:OXW131166 PGP131164:PHS131166 PQL131164:PRO131166 QAH131164:QBK131166 QKD131164:QLG131166 QTZ131164:QVC131166 RDV131164:REY131166 RNR131164:ROU131166 RXN131164:RYQ131166 SHJ131164:SIM131166 SRF131164:SSI131166 TBB131164:TCE131166 TKX131164:TMA131166 TUT131164:TVW131166 UEP131164:UFS131166 UOL131164:UPO131166 UYH131164:UZK131166 VID131164:VJG131166 VRZ131164:VTC131166 WBV131164:WCY131166 WLR131164:WMU131166 WVN131164:WWQ131166 D196700:AQ196702 JB196700:KE196702 SX196700:UA196702 ACT196700:ADW196702 AMP196700:ANS196702 AWL196700:AXO196702 BGH196700:BHK196702 BQD196700:BRG196702 BZZ196700:CBC196702 CJV196700:CKY196702 CTR196700:CUU196702 DDN196700:DEQ196702 DNJ196700:DOM196702 DXF196700:DYI196702 EHB196700:EIE196702 EQX196700:ESA196702 FAT196700:FBW196702 FKP196700:FLS196702 FUL196700:FVO196702 GEH196700:GFK196702 GOD196700:GPG196702 GXZ196700:GZC196702 HHV196700:HIY196702 HRR196700:HSU196702 IBN196700:ICQ196702 ILJ196700:IMM196702 IVF196700:IWI196702 JFB196700:JGE196702 JOX196700:JQA196702 JYT196700:JZW196702 KIP196700:KJS196702 KSL196700:KTO196702 LCH196700:LDK196702 LMD196700:LNG196702 LVZ196700:LXC196702 MFV196700:MGY196702 MPR196700:MQU196702 MZN196700:NAQ196702 NJJ196700:NKM196702 NTF196700:NUI196702 ODB196700:OEE196702 OMX196700:OOA196702 OWT196700:OXW196702 PGP196700:PHS196702 PQL196700:PRO196702 QAH196700:QBK196702 QKD196700:QLG196702 QTZ196700:QVC196702 RDV196700:REY196702 RNR196700:ROU196702 RXN196700:RYQ196702 SHJ196700:SIM196702 SRF196700:SSI196702 TBB196700:TCE196702 TKX196700:TMA196702 TUT196700:TVW196702 UEP196700:UFS196702 UOL196700:UPO196702 UYH196700:UZK196702 VID196700:VJG196702 VRZ196700:VTC196702 WBV196700:WCY196702 WLR196700:WMU196702 WVN196700:WWQ196702 D262236:AQ262238 JB262236:KE262238 SX262236:UA262238 ACT262236:ADW262238 AMP262236:ANS262238 AWL262236:AXO262238 BGH262236:BHK262238 BQD262236:BRG262238 BZZ262236:CBC262238 CJV262236:CKY262238 CTR262236:CUU262238 DDN262236:DEQ262238 DNJ262236:DOM262238 DXF262236:DYI262238 EHB262236:EIE262238 EQX262236:ESA262238 FAT262236:FBW262238 FKP262236:FLS262238 FUL262236:FVO262238 GEH262236:GFK262238 GOD262236:GPG262238 GXZ262236:GZC262238 HHV262236:HIY262238 HRR262236:HSU262238 IBN262236:ICQ262238 ILJ262236:IMM262238 IVF262236:IWI262238 JFB262236:JGE262238 JOX262236:JQA262238 JYT262236:JZW262238 KIP262236:KJS262238 KSL262236:KTO262238 LCH262236:LDK262238 LMD262236:LNG262238 LVZ262236:LXC262238 MFV262236:MGY262238 MPR262236:MQU262238 MZN262236:NAQ262238 NJJ262236:NKM262238 NTF262236:NUI262238 ODB262236:OEE262238 OMX262236:OOA262238 OWT262236:OXW262238 PGP262236:PHS262238 PQL262236:PRO262238 QAH262236:QBK262238 QKD262236:QLG262238 QTZ262236:QVC262238 RDV262236:REY262238 RNR262236:ROU262238 RXN262236:RYQ262238 SHJ262236:SIM262238 SRF262236:SSI262238 TBB262236:TCE262238 TKX262236:TMA262238 TUT262236:TVW262238 UEP262236:UFS262238 UOL262236:UPO262238 UYH262236:UZK262238 VID262236:VJG262238 VRZ262236:VTC262238 WBV262236:WCY262238 WLR262236:WMU262238 WVN262236:WWQ262238 D327772:AQ327774 JB327772:KE327774 SX327772:UA327774 ACT327772:ADW327774 AMP327772:ANS327774 AWL327772:AXO327774 BGH327772:BHK327774 BQD327772:BRG327774 BZZ327772:CBC327774 CJV327772:CKY327774 CTR327772:CUU327774 DDN327772:DEQ327774 DNJ327772:DOM327774 DXF327772:DYI327774 EHB327772:EIE327774 EQX327772:ESA327774 FAT327772:FBW327774 FKP327772:FLS327774 FUL327772:FVO327774 GEH327772:GFK327774 GOD327772:GPG327774 GXZ327772:GZC327774 HHV327772:HIY327774 HRR327772:HSU327774 IBN327772:ICQ327774 ILJ327772:IMM327774 IVF327772:IWI327774 JFB327772:JGE327774 JOX327772:JQA327774 JYT327772:JZW327774 KIP327772:KJS327774 KSL327772:KTO327774 LCH327772:LDK327774 LMD327772:LNG327774 LVZ327772:LXC327774 MFV327772:MGY327774 MPR327772:MQU327774 MZN327772:NAQ327774 NJJ327772:NKM327774 NTF327772:NUI327774 ODB327772:OEE327774 OMX327772:OOA327774 OWT327772:OXW327774 PGP327772:PHS327774 PQL327772:PRO327774 QAH327772:QBK327774 QKD327772:QLG327774 QTZ327772:QVC327774 RDV327772:REY327774 RNR327772:ROU327774 RXN327772:RYQ327774 SHJ327772:SIM327774 SRF327772:SSI327774 TBB327772:TCE327774 TKX327772:TMA327774 TUT327772:TVW327774 UEP327772:UFS327774 UOL327772:UPO327774 UYH327772:UZK327774 VID327772:VJG327774 VRZ327772:VTC327774 WBV327772:WCY327774 WLR327772:WMU327774 WVN327772:WWQ327774 D393308:AQ393310 JB393308:KE393310 SX393308:UA393310 ACT393308:ADW393310 AMP393308:ANS393310 AWL393308:AXO393310 BGH393308:BHK393310 BQD393308:BRG393310 BZZ393308:CBC393310 CJV393308:CKY393310 CTR393308:CUU393310 DDN393308:DEQ393310 DNJ393308:DOM393310 DXF393308:DYI393310 EHB393308:EIE393310 EQX393308:ESA393310 FAT393308:FBW393310 FKP393308:FLS393310 FUL393308:FVO393310 GEH393308:GFK393310 GOD393308:GPG393310 GXZ393308:GZC393310 HHV393308:HIY393310 HRR393308:HSU393310 IBN393308:ICQ393310 ILJ393308:IMM393310 IVF393308:IWI393310 JFB393308:JGE393310 JOX393308:JQA393310 JYT393308:JZW393310 KIP393308:KJS393310 KSL393308:KTO393310 LCH393308:LDK393310 LMD393308:LNG393310 LVZ393308:LXC393310 MFV393308:MGY393310 MPR393308:MQU393310 MZN393308:NAQ393310 NJJ393308:NKM393310 NTF393308:NUI393310 ODB393308:OEE393310 OMX393308:OOA393310 OWT393308:OXW393310 PGP393308:PHS393310 PQL393308:PRO393310 QAH393308:QBK393310 QKD393308:QLG393310 QTZ393308:QVC393310 RDV393308:REY393310 RNR393308:ROU393310 RXN393308:RYQ393310 SHJ393308:SIM393310 SRF393308:SSI393310 TBB393308:TCE393310 TKX393308:TMA393310 TUT393308:TVW393310 UEP393308:UFS393310 UOL393308:UPO393310 UYH393308:UZK393310 VID393308:VJG393310 VRZ393308:VTC393310 WBV393308:WCY393310 WLR393308:WMU393310 WVN393308:WWQ393310 D458844:AQ458846 JB458844:KE458846 SX458844:UA458846 ACT458844:ADW458846 AMP458844:ANS458846 AWL458844:AXO458846 BGH458844:BHK458846 BQD458844:BRG458846 BZZ458844:CBC458846 CJV458844:CKY458846 CTR458844:CUU458846 DDN458844:DEQ458846 DNJ458844:DOM458846 DXF458844:DYI458846 EHB458844:EIE458846 EQX458844:ESA458846 FAT458844:FBW458846 FKP458844:FLS458846 FUL458844:FVO458846 GEH458844:GFK458846 GOD458844:GPG458846 GXZ458844:GZC458846 HHV458844:HIY458846 HRR458844:HSU458846 IBN458844:ICQ458846 ILJ458844:IMM458846 IVF458844:IWI458846 JFB458844:JGE458846 JOX458844:JQA458846 JYT458844:JZW458846 KIP458844:KJS458846 KSL458844:KTO458846 LCH458844:LDK458846 LMD458844:LNG458846 LVZ458844:LXC458846 MFV458844:MGY458846 MPR458844:MQU458846 MZN458844:NAQ458846 NJJ458844:NKM458846 NTF458844:NUI458846 ODB458844:OEE458846 OMX458844:OOA458846 OWT458844:OXW458846 PGP458844:PHS458846 PQL458844:PRO458846 QAH458844:QBK458846 QKD458844:QLG458846 QTZ458844:QVC458846 RDV458844:REY458846 RNR458844:ROU458846 RXN458844:RYQ458846 SHJ458844:SIM458846 SRF458844:SSI458846 TBB458844:TCE458846 TKX458844:TMA458846 TUT458844:TVW458846 UEP458844:UFS458846 UOL458844:UPO458846 UYH458844:UZK458846 VID458844:VJG458846 VRZ458844:VTC458846 WBV458844:WCY458846 WLR458844:WMU458846 WVN458844:WWQ458846 D524380:AQ524382 JB524380:KE524382 SX524380:UA524382 ACT524380:ADW524382 AMP524380:ANS524382 AWL524380:AXO524382 BGH524380:BHK524382 BQD524380:BRG524382 BZZ524380:CBC524382 CJV524380:CKY524382 CTR524380:CUU524382 DDN524380:DEQ524382 DNJ524380:DOM524382 DXF524380:DYI524382 EHB524380:EIE524382 EQX524380:ESA524382 FAT524380:FBW524382 FKP524380:FLS524382 FUL524380:FVO524382 GEH524380:GFK524382 GOD524380:GPG524382 GXZ524380:GZC524382 HHV524380:HIY524382 HRR524380:HSU524382 IBN524380:ICQ524382 ILJ524380:IMM524382 IVF524380:IWI524382 JFB524380:JGE524382 JOX524380:JQA524382 JYT524380:JZW524382 KIP524380:KJS524382 KSL524380:KTO524382 LCH524380:LDK524382 LMD524380:LNG524382 LVZ524380:LXC524382 MFV524380:MGY524382 MPR524380:MQU524382 MZN524380:NAQ524382 NJJ524380:NKM524382 NTF524380:NUI524382 ODB524380:OEE524382 OMX524380:OOA524382 OWT524380:OXW524382 PGP524380:PHS524382 PQL524380:PRO524382 QAH524380:QBK524382 QKD524380:QLG524382 QTZ524380:QVC524382 RDV524380:REY524382 RNR524380:ROU524382 RXN524380:RYQ524382 SHJ524380:SIM524382 SRF524380:SSI524382 TBB524380:TCE524382 TKX524380:TMA524382 TUT524380:TVW524382 UEP524380:UFS524382 UOL524380:UPO524382 UYH524380:UZK524382 VID524380:VJG524382 VRZ524380:VTC524382 WBV524380:WCY524382 WLR524380:WMU524382 WVN524380:WWQ524382 D589916:AQ589918 JB589916:KE589918 SX589916:UA589918 ACT589916:ADW589918 AMP589916:ANS589918 AWL589916:AXO589918 BGH589916:BHK589918 BQD589916:BRG589918 BZZ589916:CBC589918 CJV589916:CKY589918 CTR589916:CUU589918 DDN589916:DEQ589918 DNJ589916:DOM589918 DXF589916:DYI589918 EHB589916:EIE589918 EQX589916:ESA589918 FAT589916:FBW589918 FKP589916:FLS589918 FUL589916:FVO589918 GEH589916:GFK589918 GOD589916:GPG589918 GXZ589916:GZC589918 HHV589916:HIY589918 HRR589916:HSU589918 IBN589916:ICQ589918 ILJ589916:IMM589918 IVF589916:IWI589918 JFB589916:JGE589918 JOX589916:JQA589918 JYT589916:JZW589918 KIP589916:KJS589918 KSL589916:KTO589918 LCH589916:LDK589918 LMD589916:LNG589918 LVZ589916:LXC589918 MFV589916:MGY589918 MPR589916:MQU589918 MZN589916:NAQ589918 NJJ589916:NKM589918 NTF589916:NUI589918 ODB589916:OEE589918 OMX589916:OOA589918 OWT589916:OXW589918 PGP589916:PHS589918 PQL589916:PRO589918 QAH589916:QBK589918 QKD589916:QLG589918 QTZ589916:QVC589918 RDV589916:REY589918 RNR589916:ROU589918 RXN589916:RYQ589918 SHJ589916:SIM589918 SRF589916:SSI589918 TBB589916:TCE589918 TKX589916:TMA589918 TUT589916:TVW589918 UEP589916:UFS589918 UOL589916:UPO589918 UYH589916:UZK589918 VID589916:VJG589918 VRZ589916:VTC589918 WBV589916:WCY589918 WLR589916:WMU589918 WVN589916:WWQ589918 D655452:AQ655454 JB655452:KE655454 SX655452:UA655454 ACT655452:ADW655454 AMP655452:ANS655454 AWL655452:AXO655454 BGH655452:BHK655454 BQD655452:BRG655454 BZZ655452:CBC655454 CJV655452:CKY655454 CTR655452:CUU655454 DDN655452:DEQ655454 DNJ655452:DOM655454 DXF655452:DYI655454 EHB655452:EIE655454 EQX655452:ESA655454 FAT655452:FBW655454 FKP655452:FLS655454 FUL655452:FVO655454 GEH655452:GFK655454 GOD655452:GPG655454 GXZ655452:GZC655454 HHV655452:HIY655454 HRR655452:HSU655454 IBN655452:ICQ655454 ILJ655452:IMM655454 IVF655452:IWI655454 JFB655452:JGE655454 JOX655452:JQA655454 JYT655452:JZW655454 KIP655452:KJS655454 KSL655452:KTO655454 LCH655452:LDK655454 LMD655452:LNG655454 LVZ655452:LXC655454 MFV655452:MGY655454 MPR655452:MQU655454 MZN655452:NAQ655454 NJJ655452:NKM655454 NTF655452:NUI655454 ODB655452:OEE655454 OMX655452:OOA655454 OWT655452:OXW655454 PGP655452:PHS655454 PQL655452:PRO655454 QAH655452:QBK655454 QKD655452:QLG655454 QTZ655452:QVC655454 RDV655452:REY655454 RNR655452:ROU655454 RXN655452:RYQ655454 SHJ655452:SIM655454 SRF655452:SSI655454 TBB655452:TCE655454 TKX655452:TMA655454 TUT655452:TVW655454 UEP655452:UFS655454 UOL655452:UPO655454 UYH655452:UZK655454 VID655452:VJG655454 VRZ655452:VTC655454 WBV655452:WCY655454 WLR655452:WMU655454 WVN655452:WWQ655454 D720988:AQ720990 JB720988:KE720990 SX720988:UA720990 ACT720988:ADW720990 AMP720988:ANS720990 AWL720988:AXO720990 BGH720988:BHK720990 BQD720988:BRG720990 BZZ720988:CBC720990 CJV720988:CKY720990 CTR720988:CUU720990 DDN720988:DEQ720990 DNJ720988:DOM720990 DXF720988:DYI720990 EHB720988:EIE720990 EQX720988:ESA720990 FAT720988:FBW720990 FKP720988:FLS720990 FUL720988:FVO720990 GEH720988:GFK720990 GOD720988:GPG720990 GXZ720988:GZC720990 HHV720988:HIY720990 HRR720988:HSU720990 IBN720988:ICQ720990 ILJ720988:IMM720990 IVF720988:IWI720990 JFB720988:JGE720990 JOX720988:JQA720990 JYT720988:JZW720990 KIP720988:KJS720990 KSL720988:KTO720990 LCH720988:LDK720990 LMD720988:LNG720990 LVZ720988:LXC720990 MFV720988:MGY720990 MPR720988:MQU720990 MZN720988:NAQ720990 NJJ720988:NKM720990 NTF720988:NUI720990 ODB720988:OEE720990 OMX720988:OOA720990 OWT720988:OXW720990 PGP720988:PHS720990 PQL720988:PRO720990 QAH720988:QBK720990 QKD720988:QLG720990 QTZ720988:QVC720990 RDV720988:REY720990 RNR720988:ROU720990 RXN720988:RYQ720990 SHJ720988:SIM720990 SRF720988:SSI720990 TBB720988:TCE720990 TKX720988:TMA720990 TUT720988:TVW720990 UEP720988:UFS720990 UOL720988:UPO720990 UYH720988:UZK720990 VID720988:VJG720990 VRZ720988:VTC720990 WBV720988:WCY720990 WLR720988:WMU720990 WVN720988:WWQ720990 D786524:AQ786526 JB786524:KE786526 SX786524:UA786526 ACT786524:ADW786526 AMP786524:ANS786526 AWL786524:AXO786526 BGH786524:BHK786526 BQD786524:BRG786526 BZZ786524:CBC786526 CJV786524:CKY786526 CTR786524:CUU786526 DDN786524:DEQ786526 DNJ786524:DOM786526 DXF786524:DYI786526 EHB786524:EIE786526 EQX786524:ESA786526 FAT786524:FBW786526 FKP786524:FLS786526 FUL786524:FVO786526 GEH786524:GFK786526 GOD786524:GPG786526 GXZ786524:GZC786526 HHV786524:HIY786526 HRR786524:HSU786526 IBN786524:ICQ786526 ILJ786524:IMM786526 IVF786524:IWI786526 JFB786524:JGE786526 JOX786524:JQA786526 JYT786524:JZW786526 KIP786524:KJS786526 KSL786524:KTO786526 LCH786524:LDK786526 LMD786524:LNG786526 LVZ786524:LXC786526 MFV786524:MGY786526 MPR786524:MQU786526 MZN786524:NAQ786526 NJJ786524:NKM786526 NTF786524:NUI786526 ODB786524:OEE786526 OMX786524:OOA786526 OWT786524:OXW786526 PGP786524:PHS786526 PQL786524:PRO786526 QAH786524:QBK786526 QKD786524:QLG786526 QTZ786524:QVC786526 RDV786524:REY786526 RNR786524:ROU786526 RXN786524:RYQ786526 SHJ786524:SIM786526 SRF786524:SSI786526 TBB786524:TCE786526 TKX786524:TMA786526 TUT786524:TVW786526 UEP786524:UFS786526 UOL786524:UPO786526 UYH786524:UZK786526 VID786524:VJG786526 VRZ786524:VTC786526 WBV786524:WCY786526 WLR786524:WMU786526 WVN786524:WWQ786526 D852060:AQ852062 JB852060:KE852062 SX852060:UA852062 ACT852060:ADW852062 AMP852060:ANS852062 AWL852060:AXO852062 BGH852060:BHK852062 BQD852060:BRG852062 BZZ852060:CBC852062 CJV852060:CKY852062 CTR852060:CUU852062 DDN852060:DEQ852062 DNJ852060:DOM852062 DXF852060:DYI852062 EHB852060:EIE852062 EQX852060:ESA852062 FAT852060:FBW852062 FKP852060:FLS852062 FUL852060:FVO852062 GEH852060:GFK852062 GOD852060:GPG852062 GXZ852060:GZC852062 HHV852060:HIY852062 HRR852060:HSU852062 IBN852060:ICQ852062 ILJ852060:IMM852062 IVF852060:IWI852062 JFB852060:JGE852062 JOX852060:JQA852062 JYT852060:JZW852062 KIP852060:KJS852062 KSL852060:KTO852062 LCH852060:LDK852062 LMD852060:LNG852062 LVZ852060:LXC852062 MFV852060:MGY852062 MPR852060:MQU852062 MZN852060:NAQ852062 NJJ852060:NKM852062 NTF852060:NUI852062 ODB852060:OEE852062 OMX852060:OOA852062 OWT852060:OXW852062 PGP852060:PHS852062 PQL852060:PRO852062 QAH852060:QBK852062 QKD852060:QLG852062 QTZ852060:QVC852062 RDV852060:REY852062 RNR852060:ROU852062 RXN852060:RYQ852062 SHJ852060:SIM852062 SRF852060:SSI852062 TBB852060:TCE852062 TKX852060:TMA852062 TUT852060:TVW852062 UEP852060:UFS852062 UOL852060:UPO852062 UYH852060:UZK852062 VID852060:VJG852062 VRZ852060:VTC852062 WBV852060:WCY852062 WLR852060:WMU852062 WVN852060:WWQ852062 D917596:AQ917598 JB917596:KE917598 SX917596:UA917598 ACT917596:ADW917598 AMP917596:ANS917598 AWL917596:AXO917598 BGH917596:BHK917598 BQD917596:BRG917598 BZZ917596:CBC917598 CJV917596:CKY917598 CTR917596:CUU917598 DDN917596:DEQ917598 DNJ917596:DOM917598 DXF917596:DYI917598 EHB917596:EIE917598 EQX917596:ESA917598 FAT917596:FBW917598 FKP917596:FLS917598 FUL917596:FVO917598 GEH917596:GFK917598 GOD917596:GPG917598 GXZ917596:GZC917598 HHV917596:HIY917598 HRR917596:HSU917598 IBN917596:ICQ917598 ILJ917596:IMM917598 IVF917596:IWI917598 JFB917596:JGE917598 JOX917596:JQA917598 JYT917596:JZW917598 KIP917596:KJS917598 KSL917596:KTO917598 LCH917596:LDK917598 LMD917596:LNG917598 LVZ917596:LXC917598 MFV917596:MGY917598 MPR917596:MQU917598 MZN917596:NAQ917598 NJJ917596:NKM917598 NTF917596:NUI917598 ODB917596:OEE917598 OMX917596:OOA917598 OWT917596:OXW917598 PGP917596:PHS917598 PQL917596:PRO917598 QAH917596:QBK917598 QKD917596:QLG917598 QTZ917596:QVC917598 RDV917596:REY917598 RNR917596:ROU917598 RXN917596:RYQ917598 SHJ917596:SIM917598 SRF917596:SSI917598 TBB917596:TCE917598 TKX917596:TMA917598 TUT917596:TVW917598 UEP917596:UFS917598 UOL917596:UPO917598 UYH917596:UZK917598 VID917596:VJG917598 VRZ917596:VTC917598 WBV917596:WCY917598 WLR917596:WMU917598 WVN917596:WWQ917598 D983132:AQ983134 JB983132:KE983134 SX983132:UA983134 ACT983132:ADW983134 AMP983132:ANS983134 AWL983132:AXO983134 BGH983132:BHK983134 BQD983132:BRG983134 BZZ983132:CBC983134 CJV983132:CKY983134 CTR983132:CUU983134 DDN983132:DEQ983134 DNJ983132:DOM983134 DXF983132:DYI983134 EHB983132:EIE983134 EQX983132:ESA983134 FAT983132:FBW983134 FKP983132:FLS983134 FUL983132:FVO983134 GEH983132:GFK983134 GOD983132:GPG983134 GXZ983132:GZC983134 HHV983132:HIY983134 HRR983132:HSU983134 IBN983132:ICQ983134 ILJ983132:IMM983134 IVF983132:IWI983134 JFB983132:JGE983134 JOX983132:JQA983134 JYT983132:JZW983134 KIP983132:KJS983134 KSL983132:KTO983134 LCH983132:LDK983134 LMD983132:LNG983134 LVZ983132:LXC983134 MFV983132:MGY983134 MPR983132:MQU983134 MZN983132:NAQ983134 NJJ983132:NKM983134 NTF983132:NUI983134 ODB983132:OEE983134 OMX983132:OOA983134 OWT983132:OXW983134 PGP983132:PHS983134 PQL983132:PRO983134 QAH983132:QBK983134 QKD983132:QLG983134 QTZ983132:QVC983134 RDV983132:REY983134 RNR983132:ROU983134 RXN983132:RYQ983134 SHJ983132:SIM983134 SRF983132:SSI983134 TBB983132:TCE983134 TKX983132:TMA983134 TUT983132:TVW983134 UEP983132:UFS983134 UOL983132:UPO983134 UYH983132:UZK983134 VID983132:VJG983134 VRZ983132:VTC983134 WBV983132:WCY983134 WLR983132:WMU983134 WVN983132:WWQ983134 VRZ140:VTC144 JB120:KE120 SX120:UA120 ACT120:ADW120 AMP120:ANS120 AWL120:AXO120 BGH120:BHK120 BQD120:BRG120 BZZ120:CBC120 CJV120:CKY120 CTR120:CUU120 DDN120:DEQ120 DNJ120:DOM120 DXF120:DYI120 EHB120:EIE120 EQX120:ESA120 FAT120:FBW120 FKP120:FLS120 FUL120:FVO120 GEH120:GFK120 GOD120:GPG120 GXZ120:GZC120 HHV120:HIY120 HRR120:HSU120 IBN120:ICQ120 ILJ120:IMM120 IVF120:IWI120 JFB120:JGE120 JOX120:JQA120 JYT120:JZW120 KIP120:KJS120 KSL120:KTO120 LCH120:LDK120 LMD120:LNG120 LVZ120:LXC120 MFV120:MGY120 MPR120:MQU120 MZN120:NAQ120 NJJ120:NKM120 NTF120:NUI120 ODB120:OEE120 OMX120:OOA120 OWT120:OXW120 PGP120:PHS120 PQL120:PRO120 QAH120:QBK120 QKD120:QLG120 QTZ120:QVC120 RDV120:REY120 RNR120:ROU120 RXN120:RYQ120 SHJ120:SIM120 SRF120:SSI120 TBB120:TCE120 TKX120:TMA120 TUT120:TVW120 UEP120:UFS120 UOL120:UPO120 UYH120:UZK120 VID120:VJG120 VRZ120:VTC120 WBV120:WCY120 WLR120:WMU120 WVN120:WWQ120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VID140:VJG144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UYH140:UZK144 JB133:KE133 SX133:UA133 ACT133:ADW133 AMP133:ANS133 AWL133:AXO133 BGH133:BHK133 BQD133:BRG133 BZZ133:CBC133 CJV133:CKY133 CTR133:CUU133 DDN133:DEQ133 DNJ133:DOM133 DXF133:DYI133 EHB133:EIE133 EQX133:ESA133 FAT133:FBW133 FKP133:FLS133 FUL133:FVO133 GEH133:GFK133 GOD133:GPG133 GXZ133:GZC133 HHV133:HIY133 HRR133:HSU133 IBN133:ICQ133 ILJ133:IMM133 IVF133:IWI133 JFB133:JGE133 JOX133:JQA133 JYT133:JZW133 KIP133:KJS133 KSL133:KTO133 LCH133:LDK133 LMD133:LNG133 LVZ133:LXC133 MFV133:MGY133 MPR133:MQU133 MZN133:NAQ133 NJJ133:NKM133 NTF133:NUI133 ODB133:OEE133 OMX133:OOA133 OWT133:OXW133 PGP133:PHS133 PQL133:PRO133 QAH133:QBK133 QKD133:QLG133 QTZ133:QVC133 RDV133:REY133 RNR133:ROU133 RXN133:RYQ133 SHJ133:SIM133 SRF133:SSI133 TBB133:TCE133 TKX133:TMA133 TUT133:TVW133 UEP133:UFS133 UOL133:UPO133 UYH133:UZK133 VID133:VJG133 VRZ133:VTC133 WBV133:WCY133 WLR133:WMU133 WVN133:WWQ133 D65644:AQ65644 JB65644:KE65644 SX65644:UA65644 ACT65644:ADW65644 AMP65644:ANS65644 AWL65644:AXO65644 BGH65644:BHK65644 BQD65644:BRG65644 BZZ65644:CBC65644 CJV65644:CKY65644 CTR65644:CUU65644 DDN65644:DEQ65644 DNJ65644:DOM65644 DXF65644:DYI65644 EHB65644:EIE65644 EQX65644:ESA65644 FAT65644:FBW65644 FKP65644:FLS65644 FUL65644:FVO65644 GEH65644:GFK65644 GOD65644:GPG65644 GXZ65644:GZC65644 HHV65644:HIY65644 HRR65644:HSU65644 IBN65644:ICQ65644 ILJ65644:IMM65644 IVF65644:IWI65644 JFB65644:JGE65644 JOX65644:JQA65644 JYT65644:JZW65644 KIP65644:KJS65644 KSL65644:KTO65644 LCH65644:LDK65644 LMD65644:LNG65644 LVZ65644:LXC65644 MFV65644:MGY65644 MPR65644:MQU65644 MZN65644:NAQ65644 NJJ65644:NKM65644 NTF65644:NUI65644 ODB65644:OEE65644 OMX65644:OOA65644 OWT65644:OXW65644 PGP65644:PHS65644 PQL65644:PRO65644 QAH65644:QBK65644 QKD65644:QLG65644 QTZ65644:QVC65644 RDV65644:REY65644 RNR65644:ROU65644 RXN65644:RYQ65644 SHJ65644:SIM65644 SRF65644:SSI65644 TBB65644:TCE65644 TKX65644:TMA65644 TUT65644:TVW65644 UEP65644:UFS65644 UOL65644:UPO65644 UYH65644:UZK65644 VID65644:VJG65644 VRZ65644:VTC65644 WBV65644:WCY65644 WLR65644:WMU65644 WVN65644:WWQ65644 D131180:AQ131180 JB131180:KE131180 SX131180:UA131180 ACT131180:ADW131180 AMP131180:ANS131180 AWL131180:AXO131180 BGH131180:BHK131180 BQD131180:BRG131180 BZZ131180:CBC131180 CJV131180:CKY131180 CTR131180:CUU131180 DDN131180:DEQ131180 DNJ131180:DOM131180 DXF131180:DYI131180 EHB131180:EIE131180 EQX131180:ESA131180 FAT131180:FBW131180 FKP131180:FLS131180 FUL131180:FVO131180 GEH131180:GFK131180 GOD131180:GPG131180 GXZ131180:GZC131180 HHV131180:HIY131180 HRR131180:HSU131180 IBN131180:ICQ131180 ILJ131180:IMM131180 IVF131180:IWI131180 JFB131180:JGE131180 JOX131180:JQA131180 JYT131180:JZW131180 KIP131180:KJS131180 KSL131180:KTO131180 LCH131180:LDK131180 LMD131180:LNG131180 LVZ131180:LXC131180 MFV131180:MGY131180 MPR131180:MQU131180 MZN131180:NAQ131180 NJJ131180:NKM131180 NTF131180:NUI131180 ODB131180:OEE131180 OMX131180:OOA131180 OWT131180:OXW131180 PGP131180:PHS131180 PQL131180:PRO131180 QAH131180:QBK131180 QKD131180:QLG131180 QTZ131180:QVC131180 RDV131180:REY131180 RNR131180:ROU131180 RXN131180:RYQ131180 SHJ131180:SIM131180 SRF131180:SSI131180 TBB131180:TCE131180 TKX131180:TMA131180 TUT131180:TVW131180 UEP131180:UFS131180 UOL131180:UPO131180 UYH131180:UZK131180 VID131180:VJG131180 VRZ131180:VTC131180 WBV131180:WCY131180 WLR131180:WMU131180 WVN131180:WWQ131180 D196716:AQ196716 JB196716:KE196716 SX196716:UA196716 ACT196716:ADW196716 AMP196716:ANS196716 AWL196716:AXO196716 BGH196716:BHK196716 BQD196716:BRG196716 BZZ196716:CBC196716 CJV196716:CKY196716 CTR196716:CUU196716 DDN196716:DEQ196716 DNJ196716:DOM196716 DXF196716:DYI196716 EHB196716:EIE196716 EQX196716:ESA196716 FAT196716:FBW196716 FKP196716:FLS196716 FUL196716:FVO196716 GEH196716:GFK196716 GOD196716:GPG196716 GXZ196716:GZC196716 HHV196716:HIY196716 HRR196716:HSU196716 IBN196716:ICQ196716 ILJ196716:IMM196716 IVF196716:IWI196716 JFB196716:JGE196716 JOX196716:JQA196716 JYT196716:JZW196716 KIP196716:KJS196716 KSL196716:KTO196716 LCH196716:LDK196716 LMD196716:LNG196716 LVZ196716:LXC196716 MFV196716:MGY196716 MPR196716:MQU196716 MZN196716:NAQ196716 NJJ196716:NKM196716 NTF196716:NUI196716 ODB196716:OEE196716 OMX196716:OOA196716 OWT196716:OXW196716 PGP196716:PHS196716 PQL196716:PRO196716 QAH196716:QBK196716 QKD196716:QLG196716 QTZ196716:QVC196716 RDV196716:REY196716 RNR196716:ROU196716 RXN196716:RYQ196716 SHJ196716:SIM196716 SRF196716:SSI196716 TBB196716:TCE196716 TKX196716:TMA196716 TUT196716:TVW196716 UEP196716:UFS196716 UOL196716:UPO196716 UYH196716:UZK196716 VID196716:VJG196716 VRZ196716:VTC196716 WBV196716:WCY196716 WLR196716:WMU196716 WVN196716:WWQ196716 D262252:AQ262252 JB262252:KE262252 SX262252:UA262252 ACT262252:ADW262252 AMP262252:ANS262252 AWL262252:AXO262252 BGH262252:BHK262252 BQD262252:BRG262252 BZZ262252:CBC262252 CJV262252:CKY262252 CTR262252:CUU262252 DDN262252:DEQ262252 DNJ262252:DOM262252 DXF262252:DYI262252 EHB262252:EIE262252 EQX262252:ESA262252 FAT262252:FBW262252 FKP262252:FLS262252 FUL262252:FVO262252 GEH262252:GFK262252 GOD262252:GPG262252 GXZ262252:GZC262252 HHV262252:HIY262252 HRR262252:HSU262252 IBN262252:ICQ262252 ILJ262252:IMM262252 IVF262252:IWI262252 JFB262252:JGE262252 JOX262252:JQA262252 JYT262252:JZW262252 KIP262252:KJS262252 KSL262252:KTO262252 LCH262252:LDK262252 LMD262252:LNG262252 LVZ262252:LXC262252 MFV262252:MGY262252 MPR262252:MQU262252 MZN262252:NAQ262252 NJJ262252:NKM262252 NTF262252:NUI262252 ODB262252:OEE262252 OMX262252:OOA262252 OWT262252:OXW262252 PGP262252:PHS262252 PQL262252:PRO262252 QAH262252:QBK262252 QKD262252:QLG262252 QTZ262252:QVC262252 RDV262252:REY262252 RNR262252:ROU262252 RXN262252:RYQ262252 SHJ262252:SIM262252 SRF262252:SSI262252 TBB262252:TCE262252 TKX262252:TMA262252 TUT262252:TVW262252 UEP262252:UFS262252 UOL262252:UPO262252 UYH262252:UZK262252 VID262252:VJG262252 VRZ262252:VTC262252 WBV262252:WCY262252 WLR262252:WMU262252 WVN262252:WWQ262252 D327788:AQ327788 JB327788:KE327788 SX327788:UA327788 ACT327788:ADW327788 AMP327788:ANS327788 AWL327788:AXO327788 BGH327788:BHK327788 BQD327788:BRG327788 BZZ327788:CBC327788 CJV327788:CKY327788 CTR327788:CUU327788 DDN327788:DEQ327788 DNJ327788:DOM327788 DXF327788:DYI327788 EHB327788:EIE327788 EQX327788:ESA327788 FAT327788:FBW327788 FKP327788:FLS327788 FUL327788:FVO327788 GEH327788:GFK327788 GOD327788:GPG327788 GXZ327788:GZC327788 HHV327788:HIY327788 HRR327788:HSU327788 IBN327788:ICQ327788 ILJ327788:IMM327788 IVF327788:IWI327788 JFB327788:JGE327788 JOX327788:JQA327788 JYT327788:JZW327788 KIP327788:KJS327788 KSL327788:KTO327788 LCH327788:LDK327788 LMD327788:LNG327788 LVZ327788:LXC327788 MFV327788:MGY327788 MPR327788:MQU327788 MZN327788:NAQ327788 NJJ327788:NKM327788 NTF327788:NUI327788 ODB327788:OEE327788 OMX327788:OOA327788 OWT327788:OXW327788 PGP327788:PHS327788 PQL327788:PRO327788 QAH327788:QBK327788 QKD327788:QLG327788 QTZ327788:QVC327788 RDV327788:REY327788 RNR327788:ROU327788 RXN327788:RYQ327788 SHJ327788:SIM327788 SRF327788:SSI327788 TBB327788:TCE327788 TKX327788:TMA327788 TUT327788:TVW327788 UEP327788:UFS327788 UOL327788:UPO327788 UYH327788:UZK327788 VID327788:VJG327788 VRZ327788:VTC327788 WBV327788:WCY327788 WLR327788:WMU327788 WVN327788:WWQ327788 D393324:AQ393324 JB393324:KE393324 SX393324:UA393324 ACT393324:ADW393324 AMP393324:ANS393324 AWL393324:AXO393324 BGH393324:BHK393324 BQD393324:BRG393324 BZZ393324:CBC393324 CJV393324:CKY393324 CTR393324:CUU393324 DDN393324:DEQ393324 DNJ393324:DOM393324 DXF393324:DYI393324 EHB393324:EIE393324 EQX393324:ESA393324 FAT393324:FBW393324 FKP393324:FLS393324 FUL393324:FVO393324 GEH393324:GFK393324 GOD393324:GPG393324 GXZ393324:GZC393324 HHV393324:HIY393324 HRR393324:HSU393324 IBN393324:ICQ393324 ILJ393324:IMM393324 IVF393324:IWI393324 JFB393324:JGE393324 JOX393324:JQA393324 JYT393324:JZW393324 KIP393324:KJS393324 KSL393324:KTO393324 LCH393324:LDK393324 LMD393324:LNG393324 LVZ393324:LXC393324 MFV393324:MGY393324 MPR393324:MQU393324 MZN393324:NAQ393324 NJJ393324:NKM393324 NTF393324:NUI393324 ODB393324:OEE393324 OMX393324:OOA393324 OWT393324:OXW393324 PGP393324:PHS393324 PQL393324:PRO393324 QAH393324:QBK393324 QKD393324:QLG393324 QTZ393324:QVC393324 RDV393324:REY393324 RNR393324:ROU393324 RXN393324:RYQ393324 SHJ393324:SIM393324 SRF393324:SSI393324 TBB393324:TCE393324 TKX393324:TMA393324 TUT393324:TVW393324 UEP393324:UFS393324 UOL393324:UPO393324 UYH393324:UZK393324 VID393324:VJG393324 VRZ393324:VTC393324 WBV393324:WCY393324 WLR393324:WMU393324 WVN393324:WWQ393324 D458860:AQ458860 JB458860:KE458860 SX458860:UA458860 ACT458860:ADW458860 AMP458860:ANS458860 AWL458860:AXO458860 BGH458860:BHK458860 BQD458860:BRG458860 BZZ458860:CBC458860 CJV458860:CKY458860 CTR458860:CUU458860 DDN458860:DEQ458860 DNJ458860:DOM458860 DXF458860:DYI458860 EHB458860:EIE458860 EQX458860:ESA458860 FAT458860:FBW458860 FKP458860:FLS458860 FUL458860:FVO458860 GEH458860:GFK458860 GOD458860:GPG458860 GXZ458860:GZC458860 HHV458860:HIY458860 HRR458860:HSU458860 IBN458860:ICQ458860 ILJ458860:IMM458860 IVF458860:IWI458860 JFB458860:JGE458860 JOX458860:JQA458860 JYT458860:JZW458860 KIP458860:KJS458860 KSL458860:KTO458860 LCH458860:LDK458860 LMD458860:LNG458860 LVZ458860:LXC458860 MFV458860:MGY458860 MPR458860:MQU458860 MZN458860:NAQ458860 NJJ458860:NKM458860 NTF458860:NUI458860 ODB458860:OEE458860 OMX458860:OOA458860 OWT458860:OXW458860 PGP458860:PHS458860 PQL458860:PRO458860 QAH458860:QBK458860 QKD458860:QLG458860 QTZ458860:QVC458860 RDV458860:REY458860 RNR458860:ROU458860 RXN458860:RYQ458860 SHJ458860:SIM458860 SRF458860:SSI458860 TBB458860:TCE458860 TKX458860:TMA458860 TUT458860:TVW458860 UEP458860:UFS458860 UOL458860:UPO458860 UYH458860:UZK458860 VID458860:VJG458860 VRZ458860:VTC458860 WBV458860:WCY458860 WLR458860:WMU458860 WVN458860:WWQ458860 D524396:AQ524396 JB524396:KE524396 SX524396:UA524396 ACT524396:ADW524396 AMP524396:ANS524396 AWL524396:AXO524396 BGH524396:BHK524396 BQD524396:BRG524396 BZZ524396:CBC524396 CJV524396:CKY524396 CTR524396:CUU524396 DDN524396:DEQ524396 DNJ524396:DOM524396 DXF524396:DYI524396 EHB524396:EIE524396 EQX524396:ESA524396 FAT524396:FBW524396 FKP524396:FLS524396 FUL524396:FVO524396 GEH524396:GFK524396 GOD524396:GPG524396 GXZ524396:GZC524396 HHV524396:HIY524396 HRR524396:HSU524396 IBN524396:ICQ524396 ILJ524396:IMM524396 IVF524396:IWI524396 JFB524396:JGE524396 JOX524396:JQA524396 JYT524396:JZW524396 KIP524396:KJS524396 KSL524396:KTO524396 LCH524396:LDK524396 LMD524396:LNG524396 LVZ524396:LXC524396 MFV524396:MGY524396 MPR524396:MQU524396 MZN524396:NAQ524396 NJJ524396:NKM524396 NTF524396:NUI524396 ODB524396:OEE524396 OMX524396:OOA524396 OWT524396:OXW524396 PGP524396:PHS524396 PQL524396:PRO524396 QAH524396:QBK524396 QKD524396:QLG524396 QTZ524396:QVC524396 RDV524396:REY524396 RNR524396:ROU524396 RXN524396:RYQ524396 SHJ524396:SIM524396 SRF524396:SSI524396 TBB524396:TCE524396 TKX524396:TMA524396 TUT524396:TVW524396 UEP524396:UFS524396 UOL524396:UPO524396 UYH524396:UZK524396 VID524396:VJG524396 VRZ524396:VTC524396 WBV524396:WCY524396 WLR524396:WMU524396 WVN524396:WWQ524396 D589932:AQ589932 JB589932:KE589932 SX589932:UA589932 ACT589932:ADW589932 AMP589932:ANS589932 AWL589932:AXO589932 BGH589932:BHK589932 BQD589932:BRG589932 BZZ589932:CBC589932 CJV589932:CKY589932 CTR589932:CUU589932 DDN589932:DEQ589932 DNJ589932:DOM589932 DXF589932:DYI589932 EHB589932:EIE589932 EQX589932:ESA589932 FAT589932:FBW589932 FKP589932:FLS589932 FUL589932:FVO589932 GEH589932:GFK589932 GOD589932:GPG589932 GXZ589932:GZC589932 HHV589932:HIY589932 HRR589932:HSU589932 IBN589932:ICQ589932 ILJ589932:IMM589932 IVF589932:IWI589932 JFB589932:JGE589932 JOX589932:JQA589932 JYT589932:JZW589932 KIP589932:KJS589932 KSL589932:KTO589932 LCH589932:LDK589932 LMD589932:LNG589932 LVZ589932:LXC589932 MFV589932:MGY589932 MPR589932:MQU589932 MZN589932:NAQ589932 NJJ589932:NKM589932 NTF589932:NUI589932 ODB589932:OEE589932 OMX589932:OOA589932 OWT589932:OXW589932 PGP589932:PHS589932 PQL589932:PRO589932 QAH589932:QBK589932 QKD589932:QLG589932 QTZ589932:QVC589932 RDV589932:REY589932 RNR589932:ROU589932 RXN589932:RYQ589932 SHJ589932:SIM589932 SRF589932:SSI589932 TBB589932:TCE589932 TKX589932:TMA589932 TUT589932:TVW589932 UEP589932:UFS589932 UOL589932:UPO589932 UYH589932:UZK589932 VID589932:VJG589932 VRZ589932:VTC589932 WBV589932:WCY589932 WLR589932:WMU589932 WVN589932:WWQ589932 D655468:AQ655468 JB655468:KE655468 SX655468:UA655468 ACT655468:ADW655468 AMP655468:ANS655468 AWL655468:AXO655468 BGH655468:BHK655468 BQD655468:BRG655468 BZZ655468:CBC655468 CJV655468:CKY655468 CTR655468:CUU655468 DDN655468:DEQ655468 DNJ655468:DOM655468 DXF655468:DYI655468 EHB655468:EIE655468 EQX655468:ESA655468 FAT655468:FBW655468 FKP655468:FLS655468 FUL655468:FVO655468 GEH655468:GFK655468 GOD655468:GPG655468 GXZ655468:GZC655468 HHV655468:HIY655468 HRR655468:HSU655468 IBN655468:ICQ655468 ILJ655468:IMM655468 IVF655468:IWI655468 JFB655468:JGE655468 JOX655468:JQA655468 JYT655468:JZW655468 KIP655468:KJS655468 KSL655468:KTO655468 LCH655468:LDK655468 LMD655468:LNG655468 LVZ655468:LXC655468 MFV655468:MGY655468 MPR655468:MQU655468 MZN655468:NAQ655468 NJJ655468:NKM655468 NTF655468:NUI655468 ODB655468:OEE655468 OMX655468:OOA655468 OWT655468:OXW655468 PGP655468:PHS655468 PQL655468:PRO655468 QAH655468:QBK655468 QKD655468:QLG655468 QTZ655468:QVC655468 RDV655468:REY655468 RNR655468:ROU655468 RXN655468:RYQ655468 SHJ655468:SIM655468 SRF655468:SSI655468 TBB655468:TCE655468 TKX655468:TMA655468 TUT655468:TVW655468 UEP655468:UFS655468 UOL655468:UPO655468 UYH655468:UZK655468 VID655468:VJG655468 VRZ655468:VTC655468 WBV655468:WCY655468 WLR655468:WMU655468 WVN655468:WWQ655468 D721004:AQ721004 JB721004:KE721004 SX721004:UA721004 ACT721004:ADW721004 AMP721004:ANS721004 AWL721004:AXO721004 BGH721004:BHK721004 BQD721004:BRG721004 BZZ721004:CBC721004 CJV721004:CKY721004 CTR721004:CUU721004 DDN721004:DEQ721004 DNJ721004:DOM721004 DXF721004:DYI721004 EHB721004:EIE721004 EQX721004:ESA721004 FAT721004:FBW721004 FKP721004:FLS721004 FUL721004:FVO721004 GEH721004:GFK721004 GOD721004:GPG721004 GXZ721004:GZC721004 HHV721004:HIY721004 HRR721004:HSU721004 IBN721004:ICQ721004 ILJ721004:IMM721004 IVF721004:IWI721004 JFB721004:JGE721004 JOX721004:JQA721004 JYT721004:JZW721004 KIP721004:KJS721004 KSL721004:KTO721004 LCH721004:LDK721004 LMD721004:LNG721004 LVZ721004:LXC721004 MFV721004:MGY721004 MPR721004:MQU721004 MZN721004:NAQ721004 NJJ721004:NKM721004 NTF721004:NUI721004 ODB721004:OEE721004 OMX721004:OOA721004 OWT721004:OXW721004 PGP721004:PHS721004 PQL721004:PRO721004 QAH721004:QBK721004 QKD721004:QLG721004 QTZ721004:QVC721004 RDV721004:REY721004 RNR721004:ROU721004 RXN721004:RYQ721004 SHJ721004:SIM721004 SRF721004:SSI721004 TBB721004:TCE721004 TKX721004:TMA721004 TUT721004:TVW721004 UEP721004:UFS721004 UOL721004:UPO721004 UYH721004:UZK721004 VID721004:VJG721004 VRZ721004:VTC721004 WBV721004:WCY721004 WLR721004:WMU721004 WVN721004:WWQ721004 D786540:AQ786540 JB786540:KE786540 SX786540:UA786540 ACT786540:ADW786540 AMP786540:ANS786540 AWL786540:AXO786540 BGH786540:BHK786540 BQD786540:BRG786540 BZZ786540:CBC786540 CJV786540:CKY786540 CTR786540:CUU786540 DDN786540:DEQ786540 DNJ786540:DOM786540 DXF786540:DYI786540 EHB786540:EIE786540 EQX786540:ESA786540 FAT786540:FBW786540 FKP786540:FLS786540 FUL786540:FVO786540 GEH786540:GFK786540 GOD786540:GPG786540 GXZ786540:GZC786540 HHV786540:HIY786540 HRR786540:HSU786540 IBN786540:ICQ786540 ILJ786540:IMM786540 IVF786540:IWI786540 JFB786540:JGE786540 JOX786540:JQA786540 JYT786540:JZW786540 KIP786540:KJS786540 KSL786540:KTO786540 LCH786540:LDK786540 LMD786540:LNG786540 LVZ786540:LXC786540 MFV786540:MGY786540 MPR786540:MQU786540 MZN786540:NAQ786540 NJJ786540:NKM786540 NTF786540:NUI786540 ODB786540:OEE786540 OMX786540:OOA786540 OWT786540:OXW786540 PGP786540:PHS786540 PQL786540:PRO786540 QAH786540:QBK786540 QKD786540:QLG786540 QTZ786540:QVC786540 RDV786540:REY786540 RNR786540:ROU786540 RXN786540:RYQ786540 SHJ786540:SIM786540 SRF786540:SSI786540 TBB786540:TCE786540 TKX786540:TMA786540 TUT786540:TVW786540 UEP786540:UFS786540 UOL786540:UPO786540 UYH786540:UZK786540 VID786540:VJG786540 VRZ786540:VTC786540 WBV786540:WCY786540 WLR786540:WMU786540 WVN786540:WWQ786540 D852076:AQ852076 JB852076:KE852076 SX852076:UA852076 ACT852076:ADW852076 AMP852076:ANS852076 AWL852076:AXO852076 BGH852076:BHK852076 BQD852076:BRG852076 BZZ852076:CBC852076 CJV852076:CKY852076 CTR852076:CUU852076 DDN852076:DEQ852076 DNJ852076:DOM852076 DXF852076:DYI852076 EHB852076:EIE852076 EQX852076:ESA852076 FAT852076:FBW852076 FKP852076:FLS852076 FUL852076:FVO852076 GEH852076:GFK852076 GOD852076:GPG852076 GXZ852076:GZC852076 HHV852076:HIY852076 HRR852076:HSU852076 IBN852076:ICQ852076 ILJ852076:IMM852076 IVF852076:IWI852076 JFB852076:JGE852076 JOX852076:JQA852076 JYT852076:JZW852076 KIP852076:KJS852076 KSL852076:KTO852076 LCH852076:LDK852076 LMD852076:LNG852076 LVZ852076:LXC852076 MFV852076:MGY852076 MPR852076:MQU852076 MZN852076:NAQ852076 NJJ852076:NKM852076 NTF852076:NUI852076 ODB852076:OEE852076 OMX852076:OOA852076 OWT852076:OXW852076 PGP852076:PHS852076 PQL852076:PRO852076 QAH852076:QBK852076 QKD852076:QLG852076 QTZ852076:QVC852076 RDV852076:REY852076 RNR852076:ROU852076 RXN852076:RYQ852076 SHJ852076:SIM852076 SRF852076:SSI852076 TBB852076:TCE852076 TKX852076:TMA852076 TUT852076:TVW852076 UEP852076:UFS852076 UOL852076:UPO852076 UYH852076:UZK852076 VID852076:VJG852076 VRZ852076:VTC852076 WBV852076:WCY852076 WLR852076:WMU852076 WVN852076:WWQ852076 D917612:AQ917612 JB917612:KE917612 SX917612:UA917612 ACT917612:ADW917612 AMP917612:ANS917612 AWL917612:AXO917612 BGH917612:BHK917612 BQD917612:BRG917612 BZZ917612:CBC917612 CJV917612:CKY917612 CTR917612:CUU917612 DDN917612:DEQ917612 DNJ917612:DOM917612 DXF917612:DYI917612 EHB917612:EIE917612 EQX917612:ESA917612 FAT917612:FBW917612 FKP917612:FLS917612 FUL917612:FVO917612 GEH917612:GFK917612 GOD917612:GPG917612 GXZ917612:GZC917612 HHV917612:HIY917612 HRR917612:HSU917612 IBN917612:ICQ917612 ILJ917612:IMM917612 IVF917612:IWI917612 JFB917612:JGE917612 JOX917612:JQA917612 JYT917612:JZW917612 KIP917612:KJS917612 KSL917612:KTO917612 LCH917612:LDK917612 LMD917612:LNG917612 LVZ917612:LXC917612 MFV917612:MGY917612 MPR917612:MQU917612 MZN917612:NAQ917612 NJJ917612:NKM917612 NTF917612:NUI917612 ODB917612:OEE917612 OMX917612:OOA917612 OWT917612:OXW917612 PGP917612:PHS917612 PQL917612:PRO917612 QAH917612:QBK917612 QKD917612:QLG917612 QTZ917612:QVC917612 RDV917612:REY917612 RNR917612:ROU917612 RXN917612:RYQ917612 SHJ917612:SIM917612 SRF917612:SSI917612 TBB917612:TCE917612 TKX917612:TMA917612 TUT917612:TVW917612 UEP917612:UFS917612 UOL917612:UPO917612 UYH917612:UZK917612 VID917612:VJG917612 VRZ917612:VTC917612 WBV917612:WCY917612 WLR917612:WMU917612 WVN917612:WWQ917612 D983148:AQ983148 JB983148:KE983148 SX983148:UA983148 ACT983148:ADW983148 AMP983148:ANS983148 AWL983148:AXO983148 BGH983148:BHK983148 BQD983148:BRG983148 BZZ983148:CBC983148 CJV983148:CKY983148 CTR983148:CUU983148 DDN983148:DEQ983148 DNJ983148:DOM983148 DXF983148:DYI983148 EHB983148:EIE983148 EQX983148:ESA983148 FAT983148:FBW983148 FKP983148:FLS983148 FUL983148:FVO983148 GEH983148:GFK983148 GOD983148:GPG983148 GXZ983148:GZC983148 HHV983148:HIY983148 HRR983148:HSU983148 IBN983148:ICQ983148 ILJ983148:IMM983148 IVF983148:IWI983148 JFB983148:JGE983148 JOX983148:JQA983148 JYT983148:JZW983148 KIP983148:KJS983148 KSL983148:KTO983148 LCH983148:LDK983148 LMD983148:LNG983148 LVZ983148:LXC983148 MFV983148:MGY983148 MPR983148:MQU983148 MZN983148:NAQ983148 NJJ983148:NKM983148 NTF983148:NUI983148 ODB983148:OEE983148 OMX983148:OOA983148 OWT983148:OXW983148 PGP983148:PHS983148 PQL983148:PRO983148 QAH983148:QBK983148 QKD983148:QLG983148 QTZ983148:QVC983148 RDV983148:REY983148 RNR983148:ROU983148 RXN983148:RYQ983148 SHJ983148:SIM983148 SRF983148:SSI983148 TBB983148:TCE983148 TKX983148:TMA983148 TUT983148:TVW983148 UEP983148:UFS983148 UOL983148:UPO983148 UYH983148:UZK983148 VID983148:VJG983148 VRZ983148:VTC983148 WBV983148:WCY983148 WLR983148:WMU983148 WVN983148:WWQ983148 QTZ140:QVC144 JB137:KE138 SX137:UA138 ACT137:ADW138 AMP137:ANS138 AWL137:AXO138 BGH137:BHK138 BQD137:BRG138 BZZ137:CBC138 CJV137:CKY138 CTR137:CUU138 DDN137:DEQ138 DNJ137:DOM138 DXF137:DYI138 EHB137:EIE138 EQX137:ESA138 FAT137:FBW138 FKP137:FLS138 FUL137:FVO138 GEH137:GFK138 GOD137:GPG138 GXZ137:GZC138 HHV137:HIY138 HRR137:HSU138 IBN137:ICQ138 ILJ137:IMM138 IVF137:IWI138 JFB137:JGE138 JOX137:JQA138 JYT137:JZW138 KIP137:KJS138 KSL137:KTO138 LCH137:LDK138 LMD137:LNG138 LVZ137:LXC138 MFV137:MGY138 MPR137:MQU138 MZN137:NAQ138 NJJ137:NKM138 NTF137:NUI138 ODB137:OEE138 OMX137:OOA138 OWT137:OXW138 PGP137:PHS138 PQL137:PRO138 QAH137:QBK138 QKD137:QLG138 QTZ137:QVC138 RDV137:REY138 RNR137:ROU138 RXN137:RYQ138 SHJ137:SIM138 SRF137:SSI138 TBB137:TCE138 TKX137:TMA138 TUT137:TVW138 UEP137:UFS138 UOL137:UPO138 UYH137:UZK138 VID137:VJG138 VRZ137:VTC138 WBV137:WCY138 WLR137:WMU138 WVN137:WWQ138 D65647:AQ65648 JB65647:KE65648 SX65647:UA65648 ACT65647:ADW65648 AMP65647:ANS65648 AWL65647:AXO65648 BGH65647:BHK65648 BQD65647:BRG65648 BZZ65647:CBC65648 CJV65647:CKY65648 CTR65647:CUU65648 DDN65647:DEQ65648 DNJ65647:DOM65648 DXF65647:DYI65648 EHB65647:EIE65648 EQX65647:ESA65648 FAT65647:FBW65648 FKP65647:FLS65648 FUL65647:FVO65648 GEH65647:GFK65648 GOD65647:GPG65648 GXZ65647:GZC65648 HHV65647:HIY65648 HRR65647:HSU65648 IBN65647:ICQ65648 ILJ65647:IMM65648 IVF65647:IWI65648 JFB65647:JGE65648 JOX65647:JQA65648 JYT65647:JZW65648 KIP65647:KJS65648 KSL65647:KTO65648 LCH65647:LDK65648 LMD65647:LNG65648 LVZ65647:LXC65648 MFV65647:MGY65648 MPR65647:MQU65648 MZN65647:NAQ65648 NJJ65647:NKM65648 NTF65647:NUI65648 ODB65647:OEE65648 OMX65647:OOA65648 OWT65647:OXW65648 PGP65647:PHS65648 PQL65647:PRO65648 QAH65647:QBK65648 QKD65647:QLG65648 QTZ65647:QVC65648 RDV65647:REY65648 RNR65647:ROU65648 RXN65647:RYQ65648 SHJ65647:SIM65648 SRF65647:SSI65648 TBB65647:TCE65648 TKX65647:TMA65648 TUT65647:TVW65648 UEP65647:UFS65648 UOL65647:UPO65648 UYH65647:UZK65648 VID65647:VJG65648 VRZ65647:VTC65648 WBV65647:WCY65648 WLR65647:WMU65648 WVN65647:WWQ65648 D131183:AQ131184 JB131183:KE131184 SX131183:UA131184 ACT131183:ADW131184 AMP131183:ANS131184 AWL131183:AXO131184 BGH131183:BHK131184 BQD131183:BRG131184 BZZ131183:CBC131184 CJV131183:CKY131184 CTR131183:CUU131184 DDN131183:DEQ131184 DNJ131183:DOM131184 DXF131183:DYI131184 EHB131183:EIE131184 EQX131183:ESA131184 FAT131183:FBW131184 FKP131183:FLS131184 FUL131183:FVO131184 GEH131183:GFK131184 GOD131183:GPG131184 GXZ131183:GZC131184 HHV131183:HIY131184 HRR131183:HSU131184 IBN131183:ICQ131184 ILJ131183:IMM131184 IVF131183:IWI131184 JFB131183:JGE131184 JOX131183:JQA131184 JYT131183:JZW131184 KIP131183:KJS131184 KSL131183:KTO131184 LCH131183:LDK131184 LMD131183:LNG131184 LVZ131183:LXC131184 MFV131183:MGY131184 MPR131183:MQU131184 MZN131183:NAQ131184 NJJ131183:NKM131184 NTF131183:NUI131184 ODB131183:OEE131184 OMX131183:OOA131184 OWT131183:OXW131184 PGP131183:PHS131184 PQL131183:PRO131184 QAH131183:QBK131184 QKD131183:QLG131184 QTZ131183:QVC131184 RDV131183:REY131184 RNR131183:ROU131184 RXN131183:RYQ131184 SHJ131183:SIM131184 SRF131183:SSI131184 TBB131183:TCE131184 TKX131183:TMA131184 TUT131183:TVW131184 UEP131183:UFS131184 UOL131183:UPO131184 UYH131183:UZK131184 VID131183:VJG131184 VRZ131183:VTC131184 WBV131183:WCY131184 WLR131183:WMU131184 WVN131183:WWQ131184 D196719:AQ196720 JB196719:KE196720 SX196719:UA196720 ACT196719:ADW196720 AMP196719:ANS196720 AWL196719:AXO196720 BGH196719:BHK196720 BQD196719:BRG196720 BZZ196719:CBC196720 CJV196719:CKY196720 CTR196719:CUU196720 DDN196719:DEQ196720 DNJ196719:DOM196720 DXF196719:DYI196720 EHB196719:EIE196720 EQX196719:ESA196720 FAT196719:FBW196720 FKP196719:FLS196720 FUL196719:FVO196720 GEH196719:GFK196720 GOD196719:GPG196720 GXZ196719:GZC196720 HHV196719:HIY196720 HRR196719:HSU196720 IBN196719:ICQ196720 ILJ196719:IMM196720 IVF196719:IWI196720 JFB196719:JGE196720 JOX196719:JQA196720 JYT196719:JZW196720 KIP196719:KJS196720 KSL196719:KTO196720 LCH196719:LDK196720 LMD196719:LNG196720 LVZ196719:LXC196720 MFV196719:MGY196720 MPR196719:MQU196720 MZN196719:NAQ196720 NJJ196719:NKM196720 NTF196719:NUI196720 ODB196719:OEE196720 OMX196719:OOA196720 OWT196719:OXW196720 PGP196719:PHS196720 PQL196719:PRO196720 QAH196719:QBK196720 QKD196719:QLG196720 QTZ196719:QVC196720 RDV196719:REY196720 RNR196719:ROU196720 RXN196719:RYQ196720 SHJ196719:SIM196720 SRF196719:SSI196720 TBB196719:TCE196720 TKX196719:TMA196720 TUT196719:TVW196720 UEP196719:UFS196720 UOL196719:UPO196720 UYH196719:UZK196720 VID196719:VJG196720 VRZ196719:VTC196720 WBV196719:WCY196720 WLR196719:WMU196720 WVN196719:WWQ196720 D262255:AQ262256 JB262255:KE262256 SX262255:UA262256 ACT262255:ADW262256 AMP262255:ANS262256 AWL262255:AXO262256 BGH262255:BHK262256 BQD262255:BRG262256 BZZ262255:CBC262256 CJV262255:CKY262256 CTR262255:CUU262256 DDN262255:DEQ262256 DNJ262255:DOM262256 DXF262255:DYI262256 EHB262255:EIE262256 EQX262255:ESA262256 FAT262255:FBW262256 FKP262255:FLS262256 FUL262255:FVO262256 GEH262255:GFK262256 GOD262255:GPG262256 GXZ262255:GZC262256 HHV262255:HIY262256 HRR262255:HSU262256 IBN262255:ICQ262256 ILJ262255:IMM262256 IVF262255:IWI262256 JFB262255:JGE262256 JOX262255:JQA262256 JYT262255:JZW262256 KIP262255:KJS262256 KSL262255:KTO262256 LCH262255:LDK262256 LMD262255:LNG262256 LVZ262255:LXC262256 MFV262255:MGY262256 MPR262255:MQU262256 MZN262255:NAQ262256 NJJ262255:NKM262256 NTF262255:NUI262256 ODB262255:OEE262256 OMX262255:OOA262256 OWT262255:OXW262256 PGP262255:PHS262256 PQL262255:PRO262256 QAH262255:QBK262256 QKD262255:QLG262256 QTZ262255:QVC262256 RDV262255:REY262256 RNR262255:ROU262256 RXN262255:RYQ262256 SHJ262255:SIM262256 SRF262255:SSI262256 TBB262255:TCE262256 TKX262255:TMA262256 TUT262255:TVW262256 UEP262255:UFS262256 UOL262255:UPO262256 UYH262255:UZK262256 VID262255:VJG262256 VRZ262255:VTC262256 WBV262255:WCY262256 WLR262255:WMU262256 WVN262255:WWQ262256 D327791:AQ327792 JB327791:KE327792 SX327791:UA327792 ACT327791:ADW327792 AMP327791:ANS327792 AWL327791:AXO327792 BGH327791:BHK327792 BQD327791:BRG327792 BZZ327791:CBC327792 CJV327791:CKY327792 CTR327791:CUU327792 DDN327791:DEQ327792 DNJ327791:DOM327792 DXF327791:DYI327792 EHB327791:EIE327792 EQX327791:ESA327792 FAT327791:FBW327792 FKP327791:FLS327792 FUL327791:FVO327792 GEH327791:GFK327792 GOD327791:GPG327792 GXZ327791:GZC327792 HHV327791:HIY327792 HRR327791:HSU327792 IBN327791:ICQ327792 ILJ327791:IMM327792 IVF327791:IWI327792 JFB327791:JGE327792 JOX327791:JQA327792 JYT327791:JZW327792 KIP327791:KJS327792 KSL327791:KTO327792 LCH327791:LDK327792 LMD327791:LNG327792 LVZ327791:LXC327792 MFV327791:MGY327792 MPR327791:MQU327792 MZN327791:NAQ327792 NJJ327791:NKM327792 NTF327791:NUI327792 ODB327791:OEE327792 OMX327791:OOA327792 OWT327791:OXW327792 PGP327791:PHS327792 PQL327791:PRO327792 QAH327791:QBK327792 QKD327791:QLG327792 QTZ327791:QVC327792 RDV327791:REY327792 RNR327791:ROU327792 RXN327791:RYQ327792 SHJ327791:SIM327792 SRF327791:SSI327792 TBB327791:TCE327792 TKX327791:TMA327792 TUT327791:TVW327792 UEP327791:UFS327792 UOL327791:UPO327792 UYH327791:UZK327792 VID327791:VJG327792 VRZ327791:VTC327792 WBV327791:WCY327792 WLR327791:WMU327792 WVN327791:WWQ327792 D393327:AQ393328 JB393327:KE393328 SX393327:UA393328 ACT393327:ADW393328 AMP393327:ANS393328 AWL393327:AXO393328 BGH393327:BHK393328 BQD393327:BRG393328 BZZ393327:CBC393328 CJV393327:CKY393328 CTR393327:CUU393328 DDN393327:DEQ393328 DNJ393327:DOM393328 DXF393327:DYI393328 EHB393327:EIE393328 EQX393327:ESA393328 FAT393327:FBW393328 FKP393327:FLS393328 FUL393327:FVO393328 GEH393327:GFK393328 GOD393327:GPG393328 GXZ393327:GZC393328 HHV393327:HIY393328 HRR393327:HSU393328 IBN393327:ICQ393328 ILJ393327:IMM393328 IVF393327:IWI393328 JFB393327:JGE393328 JOX393327:JQA393328 JYT393327:JZW393328 KIP393327:KJS393328 KSL393327:KTO393328 LCH393327:LDK393328 LMD393327:LNG393328 LVZ393327:LXC393328 MFV393327:MGY393328 MPR393327:MQU393328 MZN393327:NAQ393328 NJJ393327:NKM393328 NTF393327:NUI393328 ODB393327:OEE393328 OMX393327:OOA393328 OWT393327:OXW393328 PGP393327:PHS393328 PQL393327:PRO393328 QAH393327:QBK393328 QKD393327:QLG393328 QTZ393327:QVC393328 RDV393327:REY393328 RNR393327:ROU393328 RXN393327:RYQ393328 SHJ393327:SIM393328 SRF393327:SSI393328 TBB393327:TCE393328 TKX393327:TMA393328 TUT393327:TVW393328 UEP393327:UFS393328 UOL393327:UPO393328 UYH393327:UZK393328 VID393327:VJG393328 VRZ393327:VTC393328 WBV393327:WCY393328 WLR393327:WMU393328 WVN393327:WWQ393328 D458863:AQ458864 JB458863:KE458864 SX458863:UA458864 ACT458863:ADW458864 AMP458863:ANS458864 AWL458863:AXO458864 BGH458863:BHK458864 BQD458863:BRG458864 BZZ458863:CBC458864 CJV458863:CKY458864 CTR458863:CUU458864 DDN458863:DEQ458864 DNJ458863:DOM458864 DXF458863:DYI458864 EHB458863:EIE458864 EQX458863:ESA458864 FAT458863:FBW458864 FKP458863:FLS458864 FUL458863:FVO458864 GEH458863:GFK458864 GOD458863:GPG458864 GXZ458863:GZC458864 HHV458863:HIY458864 HRR458863:HSU458864 IBN458863:ICQ458864 ILJ458863:IMM458864 IVF458863:IWI458864 JFB458863:JGE458864 JOX458863:JQA458864 JYT458863:JZW458864 KIP458863:KJS458864 KSL458863:KTO458864 LCH458863:LDK458864 LMD458863:LNG458864 LVZ458863:LXC458864 MFV458863:MGY458864 MPR458863:MQU458864 MZN458863:NAQ458864 NJJ458863:NKM458864 NTF458863:NUI458864 ODB458863:OEE458864 OMX458863:OOA458864 OWT458863:OXW458864 PGP458863:PHS458864 PQL458863:PRO458864 QAH458863:QBK458864 QKD458863:QLG458864 QTZ458863:QVC458864 RDV458863:REY458864 RNR458863:ROU458864 RXN458863:RYQ458864 SHJ458863:SIM458864 SRF458863:SSI458864 TBB458863:TCE458864 TKX458863:TMA458864 TUT458863:TVW458864 UEP458863:UFS458864 UOL458863:UPO458864 UYH458863:UZK458864 VID458863:VJG458864 VRZ458863:VTC458864 WBV458863:WCY458864 WLR458863:WMU458864 WVN458863:WWQ458864 D524399:AQ524400 JB524399:KE524400 SX524399:UA524400 ACT524399:ADW524400 AMP524399:ANS524400 AWL524399:AXO524400 BGH524399:BHK524400 BQD524399:BRG524400 BZZ524399:CBC524400 CJV524399:CKY524400 CTR524399:CUU524400 DDN524399:DEQ524400 DNJ524399:DOM524400 DXF524399:DYI524400 EHB524399:EIE524400 EQX524399:ESA524400 FAT524399:FBW524400 FKP524399:FLS524400 FUL524399:FVO524400 GEH524399:GFK524400 GOD524399:GPG524400 GXZ524399:GZC524400 HHV524399:HIY524400 HRR524399:HSU524400 IBN524399:ICQ524400 ILJ524399:IMM524400 IVF524399:IWI524400 JFB524399:JGE524400 JOX524399:JQA524400 JYT524399:JZW524400 KIP524399:KJS524400 KSL524399:KTO524400 LCH524399:LDK524400 LMD524399:LNG524400 LVZ524399:LXC524400 MFV524399:MGY524400 MPR524399:MQU524400 MZN524399:NAQ524400 NJJ524399:NKM524400 NTF524399:NUI524400 ODB524399:OEE524400 OMX524399:OOA524400 OWT524399:OXW524400 PGP524399:PHS524400 PQL524399:PRO524400 QAH524399:QBK524400 QKD524399:QLG524400 QTZ524399:QVC524400 RDV524399:REY524400 RNR524399:ROU524400 RXN524399:RYQ524400 SHJ524399:SIM524400 SRF524399:SSI524400 TBB524399:TCE524400 TKX524399:TMA524400 TUT524399:TVW524400 UEP524399:UFS524400 UOL524399:UPO524400 UYH524399:UZK524400 VID524399:VJG524400 VRZ524399:VTC524400 WBV524399:WCY524400 WLR524399:WMU524400 WVN524399:WWQ524400 D589935:AQ589936 JB589935:KE589936 SX589935:UA589936 ACT589935:ADW589936 AMP589935:ANS589936 AWL589935:AXO589936 BGH589935:BHK589936 BQD589935:BRG589936 BZZ589935:CBC589936 CJV589935:CKY589936 CTR589935:CUU589936 DDN589935:DEQ589936 DNJ589935:DOM589936 DXF589935:DYI589936 EHB589935:EIE589936 EQX589935:ESA589936 FAT589935:FBW589936 FKP589935:FLS589936 FUL589935:FVO589936 GEH589935:GFK589936 GOD589935:GPG589936 GXZ589935:GZC589936 HHV589935:HIY589936 HRR589935:HSU589936 IBN589935:ICQ589936 ILJ589935:IMM589936 IVF589935:IWI589936 JFB589935:JGE589936 JOX589935:JQA589936 JYT589935:JZW589936 KIP589935:KJS589936 KSL589935:KTO589936 LCH589935:LDK589936 LMD589935:LNG589936 LVZ589935:LXC589936 MFV589935:MGY589936 MPR589935:MQU589936 MZN589935:NAQ589936 NJJ589935:NKM589936 NTF589935:NUI589936 ODB589935:OEE589936 OMX589935:OOA589936 OWT589935:OXW589936 PGP589935:PHS589936 PQL589935:PRO589936 QAH589935:QBK589936 QKD589935:QLG589936 QTZ589935:QVC589936 RDV589935:REY589936 RNR589935:ROU589936 RXN589935:RYQ589936 SHJ589935:SIM589936 SRF589935:SSI589936 TBB589935:TCE589936 TKX589935:TMA589936 TUT589935:TVW589936 UEP589935:UFS589936 UOL589935:UPO589936 UYH589935:UZK589936 VID589935:VJG589936 VRZ589935:VTC589936 WBV589935:WCY589936 WLR589935:WMU589936 WVN589935:WWQ589936 D655471:AQ655472 JB655471:KE655472 SX655471:UA655472 ACT655471:ADW655472 AMP655471:ANS655472 AWL655471:AXO655472 BGH655471:BHK655472 BQD655471:BRG655472 BZZ655471:CBC655472 CJV655471:CKY655472 CTR655471:CUU655472 DDN655471:DEQ655472 DNJ655471:DOM655472 DXF655471:DYI655472 EHB655471:EIE655472 EQX655471:ESA655472 FAT655471:FBW655472 FKP655471:FLS655472 FUL655471:FVO655472 GEH655471:GFK655472 GOD655471:GPG655472 GXZ655471:GZC655472 HHV655471:HIY655472 HRR655471:HSU655472 IBN655471:ICQ655472 ILJ655471:IMM655472 IVF655471:IWI655472 JFB655471:JGE655472 JOX655471:JQA655472 JYT655471:JZW655472 KIP655471:KJS655472 KSL655471:KTO655472 LCH655471:LDK655472 LMD655471:LNG655472 LVZ655471:LXC655472 MFV655471:MGY655472 MPR655471:MQU655472 MZN655471:NAQ655472 NJJ655471:NKM655472 NTF655471:NUI655472 ODB655471:OEE655472 OMX655471:OOA655472 OWT655471:OXW655472 PGP655471:PHS655472 PQL655471:PRO655472 QAH655471:QBK655472 QKD655471:QLG655472 QTZ655471:QVC655472 RDV655471:REY655472 RNR655471:ROU655472 RXN655471:RYQ655472 SHJ655471:SIM655472 SRF655471:SSI655472 TBB655471:TCE655472 TKX655471:TMA655472 TUT655471:TVW655472 UEP655471:UFS655472 UOL655471:UPO655472 UYH655471:UZK655472 VID655471:VJG655472 VRZ655471:VTC655472 WBV655471:WCY655472 WLR655471:WMU655472 WVN655471:WWQ655472 D721007:AQ721008 JB721007:KE721008 SX721007:UA721008 ACT721007:ADW721008 AMP721007:ANS721008 AWL721007:AXO721008 BGH721007:BHK721008 BQD721007:BRG721008 BZZ721007:CBC721008 CJV721007:CKY721008 CTR721007:CUU721008 DDN721007:DEQ721008 DNJ721007:DOM721008 DXF721007:DYI721008 EHB721007:EIE721008 EQX721007:ESA721008 FAT721007:FBW721008 FKP721007:FLS721008 FUL721007:FVO721008 GEH721007:GFK721008 GOD721007:GPG721008 GXZ721007:GZC721008 HHV721007:HIY721008 HRR721007:HSU721008 IBN721007:ICQ721008 ILJ721007:IMM721008 IVF721007:IWI721008 JFB721007:JGE721008 JOX721007:JQA721008 JYT721007:JZW721008 KIP721007:KJS721008 KSL721007:KTO721008 LCH721007:LDK721008 LMD721007:LNG721008 LVZ721007:LXC721008 MFV721007:MGY721008 MPR721007:MQU721008 MZN721007:NAQ721008 NJJ721007:NKM721008 NTF721007:NUI721008 ODB721007:OEE721008 OMX721007:OOA721008 OWT721007:OXW721008 PGP721007:PHS721008 PQL721007:PRO721008 QAH721007:QBK721008 QKD721007:QLG721008 QTZ721007:QVC721008 RDV721007:REY721008 RNR721007:ROU721008 RXN721007:RYQ721008 SHJ721007:SIM721008 SRF721007:SSI721008 TBB721007:TCE721008 TKX721007:TMA721008 TUT721007:TVW721008 UEP721007:UFS721008 UOL721007:UPO721008 UYH721007:UZK721008 VID721007:VJG721008 VRZ721007:VTC721008 WBV721007:WCY721008 WLR721007:WMU721008 WVN721007:WWQ721008 D786543:AQ786544 JB786543:KE786544 SX786543:UA786544 ACT786543:ADW786544 AMP786543:ANS786544 AWL786543:AXO786544 BGH786543:BHK786544 BQD786543:BRG786544 BZZ786543:CBC786544 CJV786543:CKY786544 CTR786543:CUU786544 DDN786543:DEQ786544 DNJ786543:DOM786544 DXF786543:DYI786544 EHB786543:EIE786544 EQX786543:ESA786544 FAT786543:FBW786544 FKP786543:FLS786544 FUL786543:FVO786544 GEH786543:GFK786544 GOD786543:GPG786544 GXZ786543:GZC786544 HHV786543:HIY786544 HRR786543:HSU786544 IBN786543:ICQ786544 ILJ786543:IMM786544 IVF786543:IWI786544 JFB786543:JGE786544 JOX786543:JQA786544 JYT786543:JZW786544 KIP786543:KJS786544 KSL786543:KTO786544 LCH786543:LDK786544 LMD786543:LNG786544 LVZ786543:LXC786544 MFV786543:MGY786544 MPR786543:MQU786544 MZN786543:NAQ786544 NJJ786543:NKM786544 NTF786543:NUI786544 ODB786543:OEE786544 OMX786543:OOA786544 OWT786543:OXW786544 PGP786543:PHS786544 PQL786543:PRO786544 QAH786543:QBK786544 QKD786543:QLG786544 QTZ786543:QVC786544 RDV786543:REY786544 RNR786543:ROU786544 RXN786543:RYQ786544 SHJ786543:SIM786544 SRF786543:SSI786544 TBB786543:TCE786544 TKX786543:TMA786544 TUT786543:TVW786544 UEP786543:UFS786544 UOL786543:UPO786544 UYH786543:UZK786544 VID786543:VJG786544 VRZ786543:VTC786544 WBV786543:WCY786544 WLR786543:WMU786544 WVN786543:WWQ786544 D852079:AQ852080 JB852079:KE852080 SX852079:UA852080 ACT852079:ADW852080 AMP852079:ANS852080 AWL852079:AXO852080 BGH852079:BHK852080 BQD852079:BRG852080 BZZ852079:CBC852080 CJV852079:CKY852080 CTR852079:CUU852080 DDN852079:DEQ852080 DNJ852079:DOM852080 DXF852079:DYI852080 EHB852079:EIE852080 EQX852079:ESA852080 FAT852079:FBW852080 FKP852079:FLS852080 FUL852079:FVO852080 GEH852079:GFK852080 GOD852079:GPG852080 GXZ852079:GZC852080 HHV852079:HIY852080 HRR852079:HSU852080 IBN852079:ICQ852080 ILJ852079:IMM852080 IVF852079:IWI852080 JFB852079:JGE852080 JOX852079:JQA852080 JYT852079:JZW852080 KIP852079:KJS852080 KSL852079:KTO852080 LCH852079:LDK852080 LMD852079:LNG852080 LVZ852079:LXC852080 MFV852079:MGY852080 MPR852079:MQU852080 MZN852079:NAQ852080 NJJ852079:NKM852080 NTF852079:NUI852080 ODB852079:OEE852080 OMX852079:OOA852080 OWT852079:OXW852080 PGP852079:PHS852080 PQL852079:PRO852080 QAH852079:QBK852080 QKD852079:QLG852080 QTZ852079:QVC852080 RDV852079:REY852080 RNR852079:ROU852080 RXN852079:RYQ852080 SHJ852079:SIM852080 SRF852079:SSI852080 TBB852079:TCE852080 TKX852079:TMA852080 TUT852079:TVW852080 UEP852079:UFS852080 UOL852079:UPO852080 UYH852079:UZK852080 VID852079:VJG852080 VRZ852079:VTC852080 WBV852079:WCY852080 WLR852079:WMU852080 WVN852079:WWQ852080 D917615:AQ917616 JB917615:KE917616 SX917615:UA917616 ACT917615:ADW917616 AMP917615:ANS917616 AWL917615:AXO917616 BGH917615:BHK917616 BQD917615:BRG917616 BZZ917615:CBC917616 CJV917615:CKY917616 CTR917615:CUU917616 DDN917615:DEQ917616 DNJ917615:DOM917616 DXF917615:DYI917616 EHB917615:EIE917616 EQX917615:ESA917616 FAT917615:FBW917616 FKP917615:FLS917616 FUL917615:FVO917616 GEH917615:GFK917616 GOD917615:GPG917616 GXZ917615:GZC917616 HHV917615:HIY917616 HRR917615:HSU917616 IBN917615:ICQ917616 ILJ917615:IMM917616 IVF917615:IWI917616 JFB917615:JGE917616 JOX917615:JQA917616 JYT917615:JZW917616 KIP917615:KJS917616 KSL917615:KTO917616 LCH917615:LDK917616 LMD917615:LNG917616 LVZ917615:LXC917616 MFV917615:MGY917616 MPR917615:MQU917616 MZN917615:NAQ917616 NJJ917615:NKM917616 NTF917615:NUI917616 ODB917615:OEE917616 OMX917615:OOA917616 OWT917615:OXW917616 PGP917615:PHS917616 PQL917615:PRO917616 QAH917615:QBK917616 QKD917615:QLG917616 QTZ917615:QVC917616 RDV917615:REY917616 RNR917615:ROU917616 RXN917615:RYQ917616 SHJ917615:SIM917616 SRF917615:SSI917616 TBB917615:TCE917616 TKX917615:TMA917616 TUT917615:TVW917616 UEP917615:UFS917616 UOL917615:UPO917616 UYH917615:UZK917616 VID917615:VJG917616 VRZ917615:VTC917616 WBV917615:WCY917616 WLR917615:WMU917616 WVN917615:WWQ917616 D983151:AQ983152 JB983151:KE983152 SX983151:UA983152 ACT983151:ADW983152 AMP983151:ANS983152 AWL983151:AXO983152 BGH983151:BHK983152 BQD983151:BRG983152 BZZ983151:CBC983152 CJV983151:CKY983152 CTR983151:CUU983152 DDN983151:DEQ983152 DNJ983151:DOM983152 DXF983151:DYI983152 EHB983151:EIE983152 EQX983151:ESA983152 FAT983151:FBW983152 FKP983151:FLS983152 FUL983151:FVO983152 GEH983151:GFK983152 GOD983151:GPG983152 GXZ983151:GZC983152 HHV983151:HIY983152 HRR983151:HSU983152 IBN983151:ICQ983152 ILJ983151:IMM983152 IVF983151:IWI983152 JFB983151:JGE983152 JOX983151:JQA983152 JYT983151:JZW983152 KIP983151:KJS983152 KSL983151:KTO983152 LCH983151:LDK983152 LMD983151:LNG983152 LVZ983151:LXC983152 MFV983151:MGY983152 MPR983151:MQU983152 MZN983151:NAQ983152 NJJ983151:NKM983152 NTF983151:NUI983152 ODB983151:OEE983152 OMX983151:OOA983152 OWT983151:OXW983152 PGP983151:PHS983152 PQL983151:PRO983152 QAH983151:QBK983152 QKD983151:QLG983152 QTZ983151:QVC983152 RDV983151:REY983152 RNR983151:ROU983152 RXN983151:RYQ983152 SHJ983151:SIM983152 SRF983151:SSI983152 TBB983151:TCE983152 TKX983151:TMA983152 TUT983151:TVW983152 UEP983151:UFS983152 UOL983151:UPO983152 UYH983151:UZK983152 VID983151:VJG983152 VRZ983151:VTC983152 WBV983151:WCY983152 WLR983151:WMU983152 WVN983151:WWQ983152 QKD140:QLG144 D65650:AQ65650 JB65650:KE65650 SX65650:UA65650 ACT65650:ADW65650 AMP65650:ANS65650 AWL65650:AXO65650 BGH65650:BHK65650 BQD65650:BRG65650 BZZ65650:CBC65650 CJV65650:CKY65650 CTR65650:CUU65650 DDN65650:DEQ65650 DNJ65650:DOM65650 DXF65650:DYI65650 EHB65650:EIE65650 EQX65650:ESA65650 FAT65650:FBW65650 FKP65650:FLS65650 FUL65650:FVO65650 GEH65650:GFK65650 GOD65650:GPG65650 GXZ65650:GZC65650 HHV65650:HIY65650 HRR65650:HSU65650 IBN65650:ICQ65650 ILJ65650:IMM65650 IVF65650:IWI65650 JFB65650:JGE65650 JOX65650:JQA65650 JYT65650:JZW65650 KIP65650:KJS65650 KSL65650:KTO65650 LCH65650:LDK65650 LMD65650:LNG65650 LVZ65650:LXC65650 MFV65650:MGY65650 MPR65650:MQU65650 MZN65650:NAQ65650 NJJ65650:NKM65650 NTF65650:NUI65650 ODB65650:OEE65650 OMX65650:OOA65650 OWT65650:OXW65650 PGP65650:PHS65650 PQL65650:PRO65650 QAH65650:QBK65650 QKD65650:QLG65650 QTZ65650:QVC65650 RDV65650:REY65650 RNR65650:ROU65650 RXN65650:RYQ65650 SHJ65650:SIM65650 SRF65650:SSI65650 TBB65650:TCE65650 TKX65650:TMA65650 TUT65650:TVW65650 UEP65650:UFS65650 UOL65650:UPO65650 UYH65650:UZK65650 VID65650:VJG65650 VRZ65650:VTC65650 WBV65650:WCY65650 WLR65650:WMU65650 WVN65650:WWQ65650 D131186:AQ131186 JB131186:KE131186 SX131186:UA131186 ACT131186:ADW131186 AMP131186:ANS131186 AWL131186:AXO131186 BGH131186:BHK131186 BQD131186:BRG131186 BZZ131186:CBC131186 CJV131186:CKY131186 CTR131186:CUU131186 DDN131186:DEQ131186 DNJ131186:DOM131186 DXF131186:DYI131186 EHB131186:EIE131186 EQX131186:ESA131186 FAT131186:FBW131186 FKP131186:FLS131186 FUL131186:FVO131186 GEH131186:GFK131186 GOD131186:GPG131186 GXZ131186:GZC131186 HHV131186:HIY131186 HRR131186:HSU131186 IBN131186:ICQ131186 ILJ131186:IMM131186 IVF131186:IWI131186 JFB131186:JGE131186 JOX131186:JQA131186 JYT131186:JZW131186 KIP131186:KJS131186 KSL131186:KTO131186 LCH131186:LDK131186 LMD131186:LNG131186 LVZ131186:LXC131186 MFV131186:MGY131186 MPR131186:MQU131186 MZN131186:NAQ131186 NJJ131186:NKM131186 NTF131186:NUI131186 ODB131186:OEE131186 OMX131186:OOA131186 OWT131186:OXW131186 PGP131186:PHS131186 PQL131186:PRO131186 QAH131186:QBK131186 QKD131186:QLG131186 QTZ131186:QVC131186 RDV131186:REY131186 RNR131186:ROU131186 RXN131186:RYQ131186 SHJ131186:SIM131186 SRF131186:SSI131186 TBB131186:TCE131186 TKX131186:TMA131186 TUT131186:TVW131186 UEP131186:UFS131186 UOL131186:UPO131186 UYH131186:UZK131186 VID131186:VJG131186 VRZ131186:VTC131186 WBV131186:WCY131186 WLR131186:WMU131186 WVN131186:WWQ131186 D196722:AQ196722 JB196722:KE196722 SX196722:UA196722 ACT196722:ADW196722 AMP196722:ANS196722 AWL196722:AXO196722 BGH196722:BHK196722 BQD196722:BRG196722 BZZ196722:CBC196722 CJV196722:CKY196722 CTR196722:CUU196722 DDN196722:DEQ196722 DNJ196722:DOM196722 DXF196722:DYI196722 EHB196722:EIE196722 EQX196722:ESA196722 FAT196722:FBW196722 FKP196722:FLS196722 FUL196722:FVO196722 GEH196722:GFK196722 GOD196722:GPG196722 GXZ196722:GZC196722 HHV196722:HIY196722 HRR196722:HSU196722 IBN196722:ICQ196722 ILJ196722:IMM196722 IVF196722:IWI196722 JFB196722:JGE196722 JOX196722:JQA196722 JYT196722:JZW196722 KIP196722:KJS196722 KSL196722:KTO196722 LCH196722:LDK196722 LMD196722:LNG196722 LVZ196722:LXC196722 MFV196722:MGY196722 MPR196722:MQU196722 MZN196722:NAQ196722 NJJ196722:NKM196722 NTF196722:NUI196722 ODB196722:OEE196722 OMX196722:OOA196722 OWT196722:OXW196722 PGP196722:PHS196722 PQL196722:PRO196722 QAH196722:QBK196722 QKD196722:QLG196722 QTZ196722:QVC196722 RDV196722:REY196722 RNR196722:ROU196722 RXN196722:RYQ196722 SHJ196722:SIM196722 SRF196722:SSI196722 TBB196722:TCE196722 TKX196722:TMA196722 TUT196722:TVW196722 UEP196722:UFS196722 UOL196722:UPO196722 UYH196722:UZK196722 VID196722:VJG196722 VRZ196722:VTC196722 WBV196722:WCY196722 WLR196722:WMU196722 WVN196722:WWQ196722 D262258:AQ262258 JB262258:KE262258 SX262258:UA262258 ACT262258:ADW262258 AMP262258:ANS262258 AWL262258:AXO262258 BGH262258:BHK262258 BQD262258:BRG262258 BZZ262258:CBC262258 CJV262258:CKY262258 CTR262258:CUU262258 DDN262258:DEQ262258 DNJ262258:DOM262258 DXF262258:DYI262258 EHB262258:EIE262258 EQX262258:ESA262258 FAT262258:FBW262258 FKP262258:FLS262258 FUL262258:FVO262258 GEH262258:GFK262258 GOD262258:GPG262258 GXZ262258:GZC262258 HHV262258:HIY262258 HRR262258:HSU262258 IBN262258:ICQ262258 ILJ262258:IMM262258 IVF262258:IWI262258 JFB262258:JGE262258 JOX262258:JQA262258 JYT262258:JZW262258 KIP262258:KJS262258 KSL262258:KTO262258 LCH262258:LDK262258 LMD262258:LNG262258 LVZ262258:LXC262258 MFV262258:MGY262258 MPR262258:MQU262258 MZN262258:NAQ262258 NJJ262258:NKM262258 NTF262258:NUI262258 ODB262258:OEE262258 OMX262258:OOA262258 OWT262258:OXW262258 PGP262258:PHS262258 PQL262258:PRO262258 QAH262258:QBK262258 QKD262258:QLG262258 QTZ262258:QVC262258 RDV262258:REY262258 RNR262258:ROU262258 RXN262258:RYQ262258 SHJ262258:SIM262258 SRF262258:SSI262258 TBB262258:TCE262258 TKX262258:TMA262258 TUT262258:TVW262258 UEP262258:UFS262258 UOL262258:UPO262258 UYH262258:UZK262258 VID262258:VJG262258 VRZ262258:VTC262258 WBV262258:WCY262258 WLR262258:WMU262258 WVN262258:WWQ262258 D327794:AQ327794 JB327794:KE327794 SX327794:UA327794 ACT327794:ADW327794 AMP327794:ANS327794 AWL327794:AXO327794 BGH327794:BHK327794 BQD327794:BRG327794 BZZ327794:CBC327794 CJV327794:CKY327794 CTR327794:CUU327794 DDN327794:DEQ327794 DNJ327794:DOM327794 DXF327794:DYI327794 EHB327794:EIE327794 EQX327794:ESA327794 FAT327794:FBW327794 FKP327794:FLS327794 FUL327794:FVO327794 GEH327794:GFK327794 GOD327794:GPG327794 GXZ327794:GZC327794 HHV327794:HIY327794 HRR327794:HSU327794 IBN327794:ICQ327794 ILJ327794:IMM327794 IVF327794:IWI327794 JFB327794:JGE327794 JOX327794:JQA327794 JYT327794:JZW327794 KIP327794:KJS327794 KSL327794:KTO327794 LCH327794:LDK327794 LMD327794:LNG327794 LVZ327794:LXC327794 MFV327794:MGY327794 MPR327794:MQU327794 MZN327794:NAQ327794 NJJ327794:NKM327794 NTF327794:NUI327794 ODB327794:OEE327794 OMX327794:OOA327794 OWT327794:OXW327794 PGP327794:PHS327794 PQL327794:PRO327794 QAH327794:QBK327794 QKD327794:QLG327794 QTZ327794:QVC327794 RDV327794:REY327794 RNR327794:ROU327794 RXN327794:RYQ327794 SHJ327794:SIM327794 SRF327794:SSI327794 TBB327794:TCE327794 TKX327794:TMA327794 TUT327794:TVW327794 UEP327794:UFS327794 UOL327794:UPO327794 UYH327794:UZK327794 VID327794:VJG327794 VRZ327794:VTC327794 WBV327794:WCY327794 WLR327794:WMU327794 WVN327794:WWQ327794 D393330:AQ393330 JB393330:KE393330 SX393330:UA393330 ACT393330:ADW393330 AMP393330:ANS393330 AWL393330:AXO393330 BGH393330:BHK393330 BQD393330:BRG393330 BZZ393330:CBC393330 CJV393330:CKY393330 CTR393330:CUU393330 DDN393330:DEQ393330 DNJ393330:DOM393330 DXF393330:DYI393330 EHB393330:EIE393330 EQX393330:ESA393330 FAT393330:FBW393330 FKP393330:FLS393330 FUL393330:FVO393330 GEH393330:GFK393330 GOD393330:GPG393330 GXZ393330:GZC393330 HHV393330:HIY393330 HRR393330:HSU393330 IBN393330:ICQ393330 ILJ393330:IMM393330 IVF393330:IWI393330 JFB393330:JGE393330 JOX393330:JQA393330 JYT393330:JZW393330 KIP393330:KJS393330 KSL393330:KTO393330 LCH393330:LDK393330 LMD393330:LNG393330 LVZ393330:LXC393330 MFV393330:MGY393330 MPR393330:MQU393330 MZN393330:NAQ393330 NJJ393330:NKM393330 NTF393330:NUI393330 ODB393330:OEE393330 OMX393330:OOA393330 OWT393330:OXW393330 PGP393330:PHS393330 PQL393330:PRO393330 QAH393330:QBK393330 QKD393330:QLG393330 QTZ393330:QVC393330 RDV393330:REY393330 RNR393330:ROU393330 RXN393330:RYQ393330 SHJ393330:SIM393330 SRF393330:SSI393330 TBB393330:TCE393330 TKX393330:TMA393330 TUT393330:TVW393330 UEP393330:UFS393330 UOL393330:UPO393330 UYH393330:UZK393330 VID393330:VJG393330 VRZ393330:VTC393330 WBV393330:WCY393330 WLR393330:WMU393330 WVN393330:WWQ393330 D458866:AQ458866 JB458866:KE458866 SX458866:UA458866 ACT458866:ADW458866 AMP458866:ANS458866 AWL458866:AXO458866 BGH458866:BHK458866 BQD458866:BRG458866 BZZ458866:CBC458866 CJV458866:CKY458866 CTR458866:CUU458866 DDN458866:DEQ458866 DNJ458866:DOM458866 DXF458866:DYI458866 EHB458866:EIE458866 EQX458866:ESA458866 FAT458866:FBW458866 FKP458866:FLS458866 FUL458866:FVO458866 GEH458866:GFK458866 GOD458866:GPG458866 GXZ458866:GZC458866 HHV458866:HIY458866 HRR458866:HSU458866 IBN458866:ICQ458866 ILJ458866:IMM458866 IVF458866:IWI458866 JFB458866:JGE458866 JOX458866:JQA458866 JYT458866:JZW458866 KIP458866:KJS458866 KSL458866:KTO458866 LCH458866:LDK458866 LMD458866:LNG458866 LVZ458866:LXC458866 MFV458866:MGY458866 MPR458866:MQU458866 MZN458866:NAQ458866 NJJ458866:NKM458866 NTF458866:NUI458866 ODB458866:OEE458866 OMX458866:OOA458866 OWT458866:OXW458866 PGP458866:PHS458866 PQL458866:PRO458866 QAH458866:QBK458866 QKD458866:QLG458866 QTZ458866:QVC458866 RDV458866:REY458866 RNR458866:ROU458866 RXN458866:RYQ458866 SHJ458866:SIM458866 SRF458866:SSI458866 TBB458866:TCE458866 TKX458866:TMA458866 TUT458866:TVW458866 UEP458866:UFS458866 UOL458866:UPO458866 UYH458866:UZK458866 VID458866:VJG458866 VRZ458866:VTC458866 WBV458866:WCY458866 WLR458866:WMU458866 WVN458866:WWQ458866 D524402:AQ524402 JB524402:KE524402 SX524402:UA524402 ACT524402:ADW524402 AMP524402:ANS524402 AWL524402:AXO524402 BGH524402:BHK524402 BQD524402:BRG524402 BZZ524402:CBC524402 CJV524402:CKY524402 CTR524402:CUU524402 DDN524402:DEQ524402 DNJ524402:DOM524402 DXF524402:DYI524402 EHB524402:EIE524402 EQX524402:ESA524402 FAT524402:FBW524402 FKP524402:FLS524402 FUL524402:FVO524402 GEH524402:GFK524402 GOD524402:GPG524402 GXZ524402:GZC524402 HHV524402:HIY524402 HRR524402:HSU524402 IBN524402:ICQ524402 ILJ524402:IMM524402 IVF524402:IWI524402 JFB524402:JGE524402 JOX524402:JQA524402 JYT524402:JZW524402 KIP524402:KJS524402 KSL524402:KTO524402 LCH524402:LDK524402 LMD524402:LNG524402 LVZ524402:LXC524402 MFV524402:MGY524402 MPR524402:MQU524402 MZN524402:NAQ524402 NJJ524402:NKM524402 NTF524402:NUI524402 ODB524402:OEE524402 OMX524402:OOA524402 OWT524402:OXW524402 PGP524402:PHS524402 PQL524402:PRO524402 QAH524402:QBK524402 QKD524402:QLG524402 QTZ524402:QVC524402 RDV524402:REY524402 RNR524402:ROU524402 RXN524402:RYQ524402 SHJ524402:SIM524402 SRF524402:SSI524402 TBB524402:TCE524402 TKX524402:TMA524402 TUT524402:TVW524402 UEP524402:UFS524402 UOL524402:UPO524402 UYH524402:UZK524402 VID524402:VJG524402 VRZ524402:VTC524402 WBV524402:WCY524402 WLR524402:WMU524402 WVN524402:WWQ524402 D589938:AQ589938 JB589938:KE589938 SX589938:UA589938 ACT589938:ADW589938 AMP589938:ANS589938 AWL589938:AXO589938 BGH589938:BHK589938 BQD589938:BRG589938 BZZ589938:CBC589938 CJV589938:CKY589938 CTR589938:CUU589938 DDN589938:DEQ589938 DNJ589938:DOM589938 DXF589938:DYI589938 EHB589938:EIE589938 EQX589938:ESA589938 FAT589938:FBW589938 FKP589938:FLS589938 FUL589938:FVO589938 GEH589938:GFK589938 GOD589938:GPG589938 GXZ589938:GZC589938 HHV589938:HIY589938 HRR589938:HSU589938 IBN589938:ICQ589938 ILJ589938:IMM589938 IVF589938:IWI589938 JFB589938:JGE589938 JOX589938:JQA589938 JYT589938:JZW589938 KIP589938:KJS589938 KSL589938:KTO589938 LCH589938:LDK589938 LMD589938:LNG589938 LVZ589938:LXC589938 MFV589938:MGY589938 MPR589938:MQU589938 MZN589938:NAQ589938 NJJ589938:NKM589938 NTF589938:NUI589938 ODB589938:OEE589938 OMX589938:OOA589938 OWT589938:OXW589938 PGP589938:PHS589938 PQL589938:PRO589938 QAH589938:QBK589938 QKD589938:QLG589938 QTZ589938:QVC589938 RDV589938:REY589938 RNR589938:ROU589938 RXN589938:RYQ589938 SHJ589938:SIM589938 SRF589938:SSI589938 TBB589938:TCE589938 TKX589938:TMA589938 TUT589938:TVW589938 UEP589938:UFS589938 UOL589938:UPO589938 UYH589938:UZK589938 VID589938:VJG589938 VRZ589938:VTC589938 WBV589938:WCY589938 WLR589938:WMU589938 WVN589938:WWQ589938 D655474:AQ655474 JB655474:KE655474 SX655474:UA655474 ACT655474:ADW655474 AMP655474:ANS655474 AWL655474:AXO655474 BGH655474:BHK655474 BQD655474:BRG655474 BZZ655474:CBC655474 CJV655474:CKY655474 CTR655474:CUU655474 DDN655474:DEQ655474 DNJ655474:DOM655474 DXF655474:DYI655474 EHB655474:EIE655474 EQX655474:ESA655474 FAT655474:FBW655474 FKP655474:FLS655474 FUL655474:FVO655474 GEH655474:GFK655474 GOD655474:GPG655474 GXZ655474:GZC655474 HHV655474:HIY655474 HRR655474:HSU655474 IBN655474:ICQ655474 ILJ655474:IMM655474 IVF655474:IWI655474 JFB655474:JGE655474 JOX655474:JQA655474 JYT655474:JZW655474 KIP655474:KJS655474 KSL655474:KTO655474 LCH655474:LDK655474 LMD655474:LNG655474 LVZ655474:LXC655474 MFV655474:MGY655474 MPR655474:MQU655474 MZN655474:NAQ655474 NJJ655474:NKM655474 NTF655474:NUI655474 ODB655474:OEE655474 OMX655474:OOA655474 OWT655474:OXW655474 PGP655474:PHS655474 PQL655474:PRO655474 QAH655474:QBK655474 QKD655474:QLG655474 QTZ655474:QVC655474 RDV655474:REY655474 RNR655474:ROU655474 RXN655474:RYQ655474 SHJ655474:SIM655474 SRF655474:SSI655474 TBB655474:TCE655474 TKX655474:TMA655474 TUT655474:TVW655474 UEP655474:UFS655474 UOL655474:UPO655474 UYH655474:UZK655474 VID655474:VJG655474 VRZ655474:VTC655474 WBV655474:WCY655474 WLR655474:WMU655474 WVN655474:WWQ655474 D721010:AQ721010 JB721010:KE721010 SX721010:UA721010 ACT721010:ADW721010 AMP721010:ANS721010 AWL721010:AXO721010 BGH721010:BHK721010 BQD721010:BRG721010 BZZ721010:CBC721010 CJV721010:CKY721010 CTR721010:CUU721010 DDN721010:DEQ721010 DNJ721010:DOM721010 DXF721010:DYI721010 EHB721010:EIE721010 EQX721010:ESA721010 FAT721010:FBW721010 FKP721010:FLS721010 FUL721010:FVO721010 GEH721010:GFK721010 GOD721010:GPG721010 GXZ721010:GZC721010 HHV721010:HIY721010 HRR721010:HSU721010 IBN721010:ICQ721010 ILJ721010:IMM721010 IVF721010:IWI721010 JFB721010:JGE721010 JOX721010:JQA721010 JYT721010:JZW721010 KIP721010:KJS721010 KSL721010:KTO721010 LCH721010:LDK721010 LMD721010:LNG721010 LVZ721010:LXC721010 MFV721010:MGY721010 MPR721010:MQU721010 MZN721010:NAQ721010 NJJ721010:NKM721010 NTF721010:NUI721010 ODB721010:OEE721010 OMX721010:OOA721010 OWT721010:OXW721010 PGP721010:PHS721010 PQL721010:PRO721010 QAH721010:QBK721010 QKD721010:QLG721010 QTZ721010:QVC721010 RDV721010:REY721010 RNR721010:ROU721010 RXN721010:RYQ721010 SHJ721010:SIM721010 SRF721010:SSI721010 TBB721010:TCE721010 TKX721010:TMA721010 TUT721010:TVW721010 UEP721010:UFS721010 UOL721010:UPO721010 UYH721010:UZK721010 VID721010:VJG721010 VRZ721010:VTC721010 WBV721010:WCY721010 WLR721010:WMU721010 WVN721010:WWQ721010 D786546:AQ786546 JB786546:KE786546 SX786546:UA786546 ACT786546:ADW786546 AMP786546:ANS786546 AWL786546:AXO786546 BGH786546:BHK786546 BQD786546:BRG786546 BZZ786546:CBC786546 CJV786546:CKY786546 CTR786546:CUU786546 DDN786546:DEQ786546 DNJ786546:DOM786546 DXF786546:DYI786546 EHB786546:EIE786546 EQX786546:ESA786546 FAT786546:FBW786546 FKP786546:FLS786546 FUL786546:FVO786546 GEH786546:GFK786546 GOD786546:GPG786546 GXZ786546:GZC786546 HHV786546:HIY786546 HRR786546:HSU786546 IBN786546:ICQ786546 ILJ786546:IMM786546 IVF786546:IWI786546 JFB786546:JGE786546 JOX786546:JQA786546 JYT786546:JZW786546 KIP786546:KJS786546 KSL786546:KTO786546 LCH786546:LDK786546 LMD786546:LNG786546 LVZ786546:LXC786546 MFV786546:MGY786546 MPR786546:MQU786546 MZN786546:NAQ786546 NJJ786546:NKM786546 NTF786546:NUI786546 ODB786546:OEE786546 OMX786546:OOA786546 OWT786546:OXW786546 PGP786546:PHS786546 PQL786546:PRO786546 QAH786546:QBK786546 QKD786546:QLG786546 QTZ786546:QVC786546 RDV786546:REY786546 RNR786546:ROU786546 RXN786546:RYQ786546 SHJ786546:SIM786546 SRF786546:SSI786546 TBB786546:TCE786546 TKX786546:TMA786546 TUT786546:TVW786546 UEP786546:UFS786546 UOL786546:UPO786546 UYH786546:UZK786546 VID786546:VJG786546 VRZ786546:VTC786546 WBV786546:WCY786546 WLR786546:WMU786546 WVN786546:WWQ786546 D852082:AQ852082 JB852082:KE852082 SX852082:UA852082 ACT852082:ADW852082 AMP852082:ANS852082 AWL852082:AXO852082 BGH852082:BHK852082 BQD852082:BRG852082 BZZ852082:CBC852082 CJV852082:CKY852082 CTR852082:CUU852082 DDN852082:DEQ852082 DNJ852082:DOM852082 DXF852082:DYI852082 EHB852082:EIE852082 EQX852082:ESA852082 FAT852082:FBW852082 FKP852082:FLS852082 FUL852082:FVO852082 GEH852082:GFK852082 GOD852082:GPG852082 GXZ852082:GZC852082 HHV852082:HIY852082 HRR852082:HSU852082 IBN852082:ICQ852082 ILJ852082:IMM852082 IVF852082:IWI852082 JFB852082:JGE852082 JOX852082:JQA852082 JYT852082:JZW852082 KIP852082:KJS852082 KSL852082:KTO852082 LCH852082:LDK852082 LMD852082:LNG852082 LVZ852082:LXC852082 MFV852082:MGY852082 MPR852082:MQU852082 MZN852082:NAQ852082 NJJ852082:NKM852082 NTF852082:NUI852082 ODB852082:OEE852082 OMX852082:OOA852082 OWT852082:OXW852082 PGP852082:PHS852082 PQL852082:PRO852082 QAH852082:QBK852082 QKD852082:QLG852082 QTZ852082:QVC852082 RDV852082:REY852082 RNR852082:ROU852082 RXN852082:RYQ852082 SHJ852082:SIM852082 SRF852082:SSI852082 TBB852082:TCE852082 TKX852082:TMA852082 TUT852082:TVW852082 UEP852082:UFS852082 UOL852082:UPO852082 UYH852082:UZK852082 VID852082:VJG852082 VRZ852082:VTC852082 WBV852082:WCY852082 WLR852082:WMU852082 WVN852082:WWQ852082 D917618:AQ917618 JB917618:KE917618 SX917618:UA917618 ACT917618:ADW917618 AMP917618:ANS917618 AWL917618:AXO917618 BGH917618:BHK917618 BQD917618:BRG917618 BZZ917618:CBC917618 CJV917618:CKY917618 CTR917618:CUU917618 DDN917618:DEQ917618 DNJ917618:DOM917618 DXF917618:DYI917618 EHB917618:EIE917618 EQX917618:ESA917618 FAT917618:FBW917618 FKP917618:FLS917618 FUL917618:FVO917618 GEH917618:GFK917618 GOD917618:GPG917618 GXZ917618:GZC917618 HHV917618:HIY917618 HRR917618:HSU917618 IBN917618:ICQ917618 ILJ917618:IMM917618 IVF917618:IWI917618 JFB917618:JGE917618 JOX917618:JQA917618 JYT917618:JZW917618 KIP917618:KJS917618 KSL917618:KTO917618 LCH917618:LDK917618 LMD917618:LNG917618 LVZ917618:LXC917618 MFV917618:MGY917618 MPR917618:MQU917618 MZN917618:NAQ917618 NJJ917618:NKM917618 NTF917618:NUI917618 ODB917618:OEE917618 OMX917618:OOA917618 OWT917618:OXW917618 PGP917618:PHS917618 PQL917618:PRO917618 QAH917618:QBK917618 QKD917618:QLG917618 QTZ917618:QVC917618 RDV917618:REY917618 RNR917618:ROU917618 RXN917618:RYQ917618 SHJ917618:SIM917618 SRF917618:SSI917618 TBB917618:TCE917618 TKX917618:TMA917618 TUT917618:TVW917618 UEP917618:UFS917618 UOL917618:UPO917618 UYH917618:UZK917618 VID917618:VJG917618 VRZ917618:VTC917618 WBV917618:WCY917618 WLR917618:WMU917618 WVN917618:WWQ917618 D983154:AQ983154 JB983154:KE983154 SX983154:UA983154 ACT983154:ADW983154 AMP983154:ANS983154 AWL983154:AXO983154 BGH983154:BHK983154 BQD983154:BRG983154 BZZ983154:CBC983154 CJV983154:CKY983154 CTR983154:CUU983154 DDN983154:DEQ983154 DNJ983154:DOM983154 DXF983154:DYI983154 EHB983154:EIE983154 EQX983154:ESA983154 FAT983154:FBW983154 FKP983154:FLS983154 FUL983154:FVO983154 GEH983154:GFK983154 GOD983154:GPG983154 GXZ983154:GZC983154 HHV983154:HIY983154 HRR983154:HSU983154 IBN983154:ICQ983154 ILJ983154:IMM983154 IVF983154:IWI983154 JFB983154:JGE983154 JOX983154:JQA983154 JYT983154:JZW983154 KIP983154:KJS983154 KSL983154:KTO983154 LCH983154:LDK983154 LMD983154:LNG983154 LVZ983154:LXC983154 MFV983154:MGY983154 MPR983154:MQU983154 MZN983154:NAQ983154 NJJ983154:NKM983154 NTF983154:NUI983154 ODB983154:OEE983154 OMX983154:OOA983154 OWT983154:OXW983154 PGP983154:PHS983154 PQL983154:PRO983154 QAH983154:QBK983154 QKD983154:QLG983154 QTZ983154:QVC983154 RDV983154:REY983154 RNR983154:ROU983154 RXN983154:RYQ983154 SHJ983154:SIM983154 SRF983154:SSI983154 TBB983154:TCE983154 TKX983154:TMA983154 TUT983154:TVW983154 UEP983154:UFS983154 UOL983154:UPO983154 UYH983154:UZK983154 VID983154:VJG983154 VRZ983154:VTC983154 WBV983154:WCY983154 WLR983154:WMU983154 WVN983154:WWQ983154 UOL140:UPO144 D65652:AQ65653 JB65652:KE65653 SX65652:UA65653 ACT65652:ADW65653 AMP65652:ANS65653 AWL65652:AXO65653 BGH65652:BHK65653 BQD65652:BRG65653 BZZ65652:CBC65653 CJV65652:CKY65653 CTR65652:CUU65653 DDN65652:DEQ65653 DNJ65652:DOM65653 DXF65652:DYI65653 EHB65652:EIE65653 EQX65652:ESA65653 FAT65652:FBW65653 FKP65652:FLS65653 FUL65652:FVO65653 GEH65652:GFK65653 GOD65652:GPG65653 GXZ65652:GZC65653 HHV65652:HIY65653 HRR65652:HSU65653 IBN65652:ICQ65653 ILJ65652:IMM65653 IVF65652:IWI65653 JFB65652:JGE65653 JOX65652:JQA65653 JYT65652:JZW65653 KIP65652:KJS65653 KSL65652:KTO65653 LCH65652:LDK65653 LMD65652:LNG65653 LVZ65652:LXC65653 MFV65652:MGY65653 MPR65652:MQU65653 MZN65652:NAQ65653 NJJ65652:NKM65653 NTF65652:NUI65653 ODB65652:OEE65653 OMX65652:OOA65653 OWT65652:OXW65653 PGP65652:PHS65653 PQL65652:PRO65653 QAH65652:QBK65653 QKD65652:QLG65653 QTZ65652:QVC65653 RDV65652:REY65653 RNR65652:ROU65653 RXN65652:RYQ65653 SHJ65652:SIM65653 SRF65652:SSI65653 TBB65652:TCE65653 TKX65652:TMA65653 TUT65652:TVW65653 UEP65652:UFS65653 UOL65652:UPO65653 UYH65652:UZK65653 VID65652:VJG65653 VRZ65652:VTC65653 WBV65652:WCY65653 WLR65652:WMU65653 WVN65652:WWQ65653 D131188:AQ131189 JB131188:KE131189 SX131188:UA131189 ACT131188:ADW131189 AMP131188:ANS131189 AWL131188:AXO131189 BGH131188:BHK131189 BQD131188:BRG131189 BZZ131188:CBC131189 CJV131188:CKY131189 CTR131188:CUU131189 DDN131188:DEQ131189 DNJ131188:DOM131189 DXF131188:DYI131189 EHB131188:EIE131189 EQX131188:ESA131189 FAT131188:FBW131189 FKP131188:FLS131189 FUL131188:FVO131189 GEH131188:GFK131189 GOD131188:GPG131189 GXZ131188:GZC131189 HHV131188:HIY131189 HRR131188:HSU131189 IBN131188:ICQ131189 ILJ131188:IMM131189 IVF131188:IWI131189 JFB131188:JGE131189 JOX131188:JQA131189 JYT131188:JZW131189 KIP131188:KJS131189 KSL131188:KTO131189 LCH131188:LDK131189 LMD131188:LNG131189 LVZ131188:LXC131189 MFV131188:MGY131189 MPR131188:MQU131189 MZN131188:NAQ131189 NJJ131188:NKM131189 NTF131188:NUI131189 ODB131188:OEE131189 OMX131188:OOA131189 OWT131188:OXW131189 PGP131188:PHS131189 PQL131188:PRO131189 QAH131188:QBK131189 QKD131188:QLG131189 QTZ131188:QVC131189 RDV131188:REY131189 RNR131188:ROU131189 RXN131188:RYQ131189 SHJ131188:SIM131189 SRF131188:SSI131189 TBB131188:TCE131189 TKX131188:TMA131189 TUT131188:TVW131189 UEP131188:UFS131189 UOL131188:UPO131189 UYH131188:UZK131189 VID131188:VJG131189 VRZ131188:VTC131189 WBV131188:WCY131189 WLR131188:WMU131189 WVN131188:WWQ131189 D196724:AQ196725 JB196724:KE196725 SX196724:UA196725 ACT196724:ADW196725 AMP196724:ANS196725 AWL196724:AXO196725 BGH196724:BHK196725 BQD196724:BRG196725 BZZ196724:CBC196725 CJV196724:CKY196725 CTR196724:CUU196725 DDN196724:DEQ196725 DNJ196724:DOM196725 DXF196724:DYI196725 EHB196724:EIE196725 EQX196724:ESA196725 FAT196724:FBW196725 FKP196724:FLS196725 FUL196724:FVO196725 GEH196724:GFK196725 GOD196724:GPG196725 GXZ196724:GZC196725 HHV196724:HIY196725 HRR196724:HSU196725 IBN196724:ICQ196725 ILJ196724:IMM196725 IVF196724:IWI196725 JFB196724:JGE196725 JOX196724:JQA196725 JYT196724:JZW196725 KIP196724:KJS196725 KSL196724:KTO196725 LCH196724:LDK196725 LMD196724:LNG196725 LVZ196724:LXC196725 MFV196724:MGY196725 MPR196724:MQU196725 MZN196724:NAQ196725 NJJ196724:NKM196725 NTF196724:NUI196725 ODB196724:OEE196725 OMX196724:OOA196725 OWT196724:OXW196725 PGP196724:PHS196725 PQL196724:PRO196725 QAH196724:QBK196725 QKD196724:QLG196725 QTZ196724:QVC196725 RDV196724:REY196725 RNR196724:ROU196725 RXN196724:RYQ196725 SHJ196724:SIM196725 SRF196724:SSI196725 TBB196724:TCE196725 TKX196724:TMA196725 TUT196724:TVW196725 UEP196724:UFS196725 UOL196724:UPO196725 UYH196724:UZK196725 VID196724:VJG196725 VRZ196724:VTC196725 WBV196724:WCY196725 WLR196724:WMU196725 WVN196724:WWQ196725 D262260:AQ262261 JB262260:KE262261 SX262260:UA262261 ACT262260:ADW262261 AMP262260:ANS262261 AWL262260:AXO262261 BGH262260:BHK262261 BQD262260:BRG262261 BZZ262260:CBC262261 CJV262260:CKY262261 CTR262260:CUU262261 DDN262260:DEQ262261 DNJ262260:DOM262261 DXF262260:DYI262261 EHB262260:EIE262261 EQX262260:ESA262261 FAT262260:FBW262261 FKP262260:FLS262261 FUL262260:FVO262261 GEH262260:GFK262261 GOD262260:GPG262261 GXZ262260:GZC262261 HHV262260:HIY262261 HRR262260:HSU262261 IBN262260:ICQ262261 ILJ262260:IMM262261 IVF262260:IWI262261 JFB262260:JGE262261 JOX262260:JQA262261 JYT262260:JZW262261 KIP262260:KJS262261 KSL262260:KTO262261 LCH262260:LDK262261 LMD262260:LNG262261 LVZ262260:LXC262261 MFV262260:MGY262261 MPR262260:MQU262261 MZN262260:NAQ262261 NJJ262260:NKM262261 NTF262260:NUI262261 ODB262260:OEE262261 OMX262260:OOA262261 OWT262260:OXW262261 PGP262260:PHS262261 PQL262260:PRO262261 QAH262260:QBK262261 QKD262260:QLG262261 QTZ262260:QVC262261 RDV262260:REY262261 RNR262260:ROU262261 RXN262260:RYQ262261 SHJ262260:SIM262261 SRF262260:SSI262261 TBB262260:TCE262261 TKX262260:TMA262261 TUT262260:TVW262261 UEP262260:UFS262261 UOL262260:UPO262261 UYH262260:UZK262261 VID262260:VJG262261 VRZ262260:VTC262261 WBV262260:WCY262261 WLR262260:WMU262261 WVN262260:WWQ262261 D327796:AQ327797 JB327796:KE327797 SX327796:UA327797 ACT327796:ADW327797 AMP327796:ANS327797 AWL327796:AXO327797 BGH327796:BHK327797 BQD327796:BRG327797 BZZ327796:CBC327797 CJV327796:CKY327797 CTR327796:CUU327797 DDN327796:DEQ327797 DNJ327796:DOM327797 DXF327796:DYI327797 EHB327796:EIE327797 EQX327796:ESA327797 FAT327796:FBW327797 FKP327796:FLS327797 FUL327796:FVO327797 GEH327796:GFK327797 GOD327796:GPG327797 GXZ327796:GZC327797 HHV327796:HIY327797 HRR327796:HSU327797 IBN327796:ICQ327797 ILJ327796:IMM327797 IVF327796:IWI327797 JFB327796:JGE327797 JOX327796:JQA327797 JYT327796:JZW327797 KIP327796:KJS327797 KSL327796:KTO327797 LCH327796:LDK327797 LMD327796:LNG327797 LVZ327796:LXC327797 MFV327796:MGY327797 MPR327796:MQU327797 MZN327796:NAQ327797 NJJ327796:NKM327797 NTF327796:NUI327797 ODB327796:OEE327797 OMX327796:OOA327797 OWT327796:OXW327797 PGP327796:PHS327797 PQL327796:PRO327797 QAH327796:QBK327797 QKD327796:QLG327797 QTZ327796:QVC327797 RDV327796:REY327797 RNR327796:ROU327797 RXN327796:RYQ327797 SHJ327796:SIM327797 SRF327796:SSI327797 TBB327796:TCE327797 TKX327796:TMA327797 TUT327796:TVW327797 UEP327796:UFS327797 UOL327796:UPO327797 UYH327796:UZK327797 VID327796:VJG327797 VRZ327796:VTC327797 WBV327796:WCY327797 WLR327796:WMU327797 WVN327796:WWQ327797 D393332:AQ393333 JB393332:KE393333 SX393332:UA393333 ACT393332:ADW393333 AMP393332:ANS393333 AWL393332:AXO393333 BGH393332:BHK393333 BQD393332:BRG393333 BZZ393332:CBC393333 CJV393332:CKY393333 CTR393332:CUU393333 DDN393332:DEQ393333 DNJ393332:DOM393333 DXF393332:DYI393333 EHB393332:EIE393333 EQX393332:ESA393333 FAT393332:FBW393333 FKP393332:FLS393333 FUL393332:FVO393333 GEH393332:GFK393333 GOD393332:GPG393333 GXZ393332:GZC393333 HHV393332:HIY393333 HRR393332:HSU393333 IBN393332:ICQ393333 ILJ393332:IMM393333 IVF393332:IWI393333 JFB393332:JGE393333 JOX393332:JQA393333 JYT393332:JZW393333 KIP393332:KJS393333 KSL393332:KTO393333 LCH393332:LDK393333 LMD393332:LNG393333 LVZ393332:LXC393333 MFV393332:MGY393333 MPR393332:MQU393333 MZN393332:NAQ393333 NJJ393332:NKM393333 NTF393332:NUI393333 ODB393332:OEE393333 OMX393332:OOA393333 OWT393332:OXW393333 PGP393332:PHS393333 PQL393332:PRO393333 QAH393332:QBK393333 QKD393332:QLG393333 QTZ393332:QVC393333 RDV393332:REY393333 RNR393332:ROU393333 RXN393332:RYQ393333 SHJ393332:SIM393333 SRF393332:SSI393333 TBB393332:TCE393333 TKX393332:TMA393333 TUT393332:TVW393333 UEP393332:UFS393333 UOL393332:UPO393333 UYH393332:UZK393333 VID393332:VJG393333 VRZ393332:VTC393333 WBV393332:WCY393333 WLR393332:WMU393333 WVN393332:WWQ393333 D458868:AQ458869 JB458868:KE458869 SX458868:UA458869 ACT458868:ADW458869 AMP458868:ANS458869 AWL458868:AXO458869 BGH458868:BHK458869 BQD458868:BRG458869 BZZ458868:CBC458869 CJV458868:CKY458869 CTR458868:CUU458869 DDN458868:DEQ458869 DNJ458868:DOM458869 DXF458868:DYI458869 EHB458868:EIE458869 EQX458868:ESA458869 FAT458868:FBW458869 FKP458868:FLS458869 FUL458868:FVO458869 GEH458868:GFK458869 GOD458868:GPG458869 GXZ458868:GZC458869 HHV458868:HIY458869 HRR458868:HSU458869 IBN458868:ICQ458869 ILJ458868:IMM458869 IVF458868:IWI458869 JFB458868:JGE458869 JOX458868:JQA458869 JYT458868:JZW458869 KIP458868:KJS458869 KSL458868:KTO458869 LCH458868:LDK458869 LMD458868:LNG458869 LVZ458868:LXC458869 MFV458868:MGY458869 MPR458868:MQU458869 MZN458868:NAQ458869 NJJ458868:NKM458869 NTF458868:NUI458869 ODB458868:OEE458869 OMX458868:OOA458869 OWT458868:OXW458869 PGP458868:PHS458869 PQL458868:PRO458869 QAH458868:QBK458869 QKD458868:QLG458869 QTZ458868:QVC458869 RDV458868:REY458869 RNR458868:ROU458869 RXN458868:RYQ458869 SHJ458868:SIM458869 SRF458868:SSI458869 TBB458868:TCE458869 TKX458868:TMA458869 TUT458868:TVW458869 UEP458868:UFS458869 UOL458868:UPO458869 UYH458868:UZK458869 VID458868:VJG458869 VRZ458868:VTC458869 WBV458868:WCY458869 WLR458868:WMU458869 WVN458868:WWQ458869 D524404:AQ524405 JB524404:KE524405 SX524404:UA524405 ACT524404:ADW524405 AMP524404:ANS524405 AWL524404:AXO524405 BGH524404:BHK524405 BQD524404:BRG524405 BZZ524404:CBC524405 CJV524404:CKY524405 CTR524404:CUU524405 DDN524404:DEQ524405 DNJ524404:DOM524405 DXF524404:DYI524405 EHB524404:EIE524405 EQX524404:ESA524405 FAT524404:FBW524405 FKP524404:FLS524405 FUL524404:FVO524405 GEH524404:GFK524405 GOD524404:GPG524405 GXZ524404:GZC524405 HHV524404:HIY524405 HRR524404:HSU524405 IBN524404:ICQ524405 ILJ524404:IMM524405 IVF524404:IWI524405 JFB524404:JGE524405 JOX524404:JQA524405 JYT524404:JZW524405 KIP524404:KJS524405 KSL524404:KTO524405 LCH524404:LDK524405 LMD524404:LNG524405 LVZ524404:LXC524405 MFV524404:MGY524405 MPR524404:MQU524405 MZN524404:NAQ524405 NJJ524404:NKM524405 NTF524404:NUI524405 ODB524404:OEE524405 OMX524404:OOA524405 OWT524404:OXW524405 PGP524404:PHS524405 PQL524404:PRO524405 QAH524404:QBK524405 QKD524404:QLG524405 QTZ524404:QVC524405 RDV524404:REY524405 RNR524404:ROU524405 RXN524404:RYQ524405 SHJ524404:SIM524405 SRF524404:SSI524405 TBB524404:TCE524405 TKX524404:TMA524405 TUT524404:TVW524405 UEP524404:UFS524405 UOL524404:UPO524405 UYH524404:UZK524405 VID524404:VJG524405 VRZ524404:VTC524405 WBV524404:WCY524405 WLR524404:WMU524405 WVN524404:WWQ524405 D589940:AQ589941 JB589940:KE589941 SX589940:UA589941 ACT589940:ADW589941 AMP589940:ANS589941 AWL589940:AXO589941 BGH589940:BHK589941 BQD589940:BRG589941 BZZ589940:CBC589941 CJV589940:CKY589941 CTR589940:CUU589941 DDN589940:DEQ589941 DNJ589940:DOM589941 DXF589940:DYI589941 EHB589940:EIE589941 EQX589940:ESA589941 FAT589940:FBW589941 FKP589940:FLS589941 FUL589940:FVO589941 GEH589940:GFK589941 GOD589940:GPG589941 GXZ589940:GZC589941 HHV589940:HIY589941 HRR589940:HSU589941 IBN589940:ICQ589941 ILJ589940:IMM589941 IVF589940:IWI589941 JFB589940:JGE589941 JOX589940:JQA589941 JYT589940:JZW589941 KIP589940:KJS589941 KSL589940:KTO589941 LCH589940:LDK589941 LMD589940:LNG589941 LVZ589940:LXC589941 MFV589940:MGY589941 MPR589940:MQU589941 MZN589940:NAQ589941 NJJ589940:NKM589941 NTF589940:NUI589941 ODB589940:OEE589941 OMX589940:OOA589941 OWT589940:OXW589941 PGP589940:PHS589941 PQL589940:PRO589941 QAH589940:QBK589941 QKD589940:QLG589941 QTZ589940:QVC589941 RDV589940:REY589941 RNR589940:ROU589941 RXN589940:RYQ589941 SHJ589940:SIM589941 SRF589940:SSI589941 TBB589940:TCE589941 TKX589940:TMA589941 TUT589940:TVW589941 UEP589940:UFS589941 UOL589940:UPO589941 UYH589940:UZK589941 VID589940:VJG589941 VRZ589940:VTC589941 WBV589940:WCY589941 WLR589940:WMU589941 WVN589940:WWQ589941 D655476:AQ655477 JB655476:KE655477 SX655476:UA655477 ACT655476:ADW655477 AMP655476:ANS655477 AWL655476:AXO655477 BGH655476:BHK655477 BQD655476:BRG655477 BZZ655476:CBC655477 CJV655476:CKY655477 CTR655476:CUU655477 DDN655476:DEQ655477 DNJ655476:DOM655477 DXF655476:DYI655477 EHB655476:EIE655477 EQX655476:ESA655477 FAT655476:FBW655477 FKP655476:FLS655477 FUL655476:FVO655477 GEH655476:GFK655477 GOD655476:GPG655477 GXZ655476:GZC655477 HHV655476:HIY655477 HRR655476:HSU655477 IBN655476:ICQ655477 ILJ655476:IMM655477 IVF655476:IWI655477 JFB655476:JGE655477 JOX655476:JQA655477 JYT655476:JZW655477 KIP655476:KJS655477 KSL655476:KTO655477 LCH655476:LDK655477 LMD655476:LNG655477 LVZ655476:LXC655477 MFV655476:MGY655477 MPR655476:MQU655477 MZN655476:NAQ655477 NJJ655476:NKM655477 NTF655476:NUI655477 ODB655476:OEE655477 OMX655476:OOA655477 OWT655476:OXW655477 PGP655476:PHS655477 PQL655476:PRO655477 QAH655476:QBK655477 QKD655476:QLG655477 QTZ655476:QVC655477 RDV655476:REY655477 RNR655476:ROU655477 RXN655476:RYQ655477 SHJ655476:SIM655477 SRF655476:SSI655477 TBB655476:TCE655477 TKX655476:TMA655477 TUT655476:TVW655477 UEP655476:UFS655477 UOL655476:UPO655477 UYH655476:UZK655477 VID655476:VJG655477 VRZ655476:VTC655477 WBV655476:WCY655477 WLR655476:WMU655477 WVN655476:WWQ655477 D721012:AQ721013 JB721012:KE721013 SX721012:UA721013 ACT721012:ADW721013 AMP721012:ANS721013 AWL721012:AXO721013 BGH721012:BHK721013 BQD721012:BRG721013 BZZ721012:CBC721013 CJV721012:CKY721013 CTR721012:CUU721013 DDN721012:DEQ721013 DNJ721012:DOM721013 DXF721012:DYI721013 EHB721012:EIE721013 EQX721012:ESA721013 FAT721012:FBW721013 FKP721012:FLS721013 FUL721012:FVO721013 GEH721012:GFK721013 GOD721012:GPG721013 GXZ721012:GZC721013 HHV721012:HIY721013 HRR721012:HSU721013 IBN721012:ICQ721013 ILJ721012:IMM721013 IVF721012:IWI721013 JFB721012:JGE721013 JOX721012:JQA721013 JYT721012:JZW721013 KIP721012:KJS721013 KSL721012:KTO721013 LCH721012:LDK721013 LMD721012:LNG721013 LVZ721012:LXC721013 MFV721012:MGY721013 MPR721012:MQU721013 MZN721012:NAQ721013 NJJ721012:NKM721013 NTF721012:NUI721013 ODB721012:OEE721013 OMX721012:OOA721013 OWT721012:OXW721013 PGP721012:PHS721013 PQL721012:PRO721013 QAH721012:QBK721013 QKD721012:QLG721013 QTZ721012:QVC721013 RDV721012:REY721013 RNR721012:ROU721013 RXN721012:RYQ721013 SHJ721012:SIM721013 SRF721012:SSI721013 TBB721012:TCE721013 TKX721012:TMA721013 TUT721012:TVW721013 UEP721012:UFS721013 UOL721012:UPO721013 UYH721012:UZK721013 VID721012:VJG721013 VRZ721012:VTC721013 WBV721012:WCY721013 WLR721012:WMU721013 WVN721012:WWQ721013 D786548:AQ786549 JB786548:KE786549 SX786548:UA786549 ACT786548:ADW786549 AMP786548:ANS786549 AWL786548:AXO786549 BGH786548:BHK786549 BQD786548:BRG786549 BZZ786548:CBC786549 CJV786548:CKY786549 CTR786548:CUU786549 DDN786548:DEQ786549 DNJ786548:DOM786549 DXF786548:DYI786549 EHB786548:EIE786549 EQX786548:ESA786549 FAT786548:FBW786549 FKP786548:FLS786549 FUL786548:FVO786549 GEH786548:GFK786549 GOD786548:GPG786549 GXZ786548:GZC786549 HHV786548:HIY786549 HRR786548:HSU786549 IBN786548:ICQ786549 ILJ786548:IMM786549 IVF786548:IWI786549 JFB786548:JGE786549 JOX786548:JQA786549 JYT786548:JZW786549 KIP786548:KJS786549 KSL786548:KTO786549 LCH786548:LDK786549 LMD786548:LNG786549 LVZ786548:LXC786549 MFV786548:MGY786549 MPR786548:MQU786549 MZN786548:NAQ786549 NJJ786548:NKM786549 NTF786548:NUI786549 ODB786548:OEE786549 OMX786548:OOA786549 OWT786548:OXW786549 PGP786548:PHS786549 PQL786548:PRO786549 QAH786548:QBK786549 QKD786548:QLG786549 QTZ786548:QVC786549 RDV786548:REY786549 RNR786548:ROU786549 RXN786548:RYQ786549 SHJ786548:SIM786549 SRF786548:SSI786549 TBB786548:TCE786549 TKX786548:TMA786549 TUT786548:TVW786549 UEP786548:UFS786549 UOL786548:UPO786549 UYH786548:UZK786549 VID786548:VJG786549 VRZ786548:VTC786549 WBV786548:WCY786549 WLR786548:WMU786549 WVN786548:WWQ786549 D852084:AQ852085 JB852084:KE852085 SX852084:UA852085 ACT852084:ADW852085 AMP852084:ANS852085 AWL852084:AXO852085 BGH852084:BHK852085 BQD852084:BRG852085 BZZ852084:CBC852085 CJV852084:CKY852085 CTR852084:CUU852085 DDN852084:DEQ852085 DNJ852084:DOM852085 DXF852084:DYI852085 EHB852084:EIE852085 EQX852084:ESA852085 FAT852084:FBW852085 FKP852084:FLS852085 FUL852084:FVO852085 GEH852084:GFK852085 GOD852084:GPG852085 GXZ852084:GZC852085 HHV852084:HIY852085 HRR852084:HSU852085 IBN852084:ICQ852085 ILJ852084:IMM852085 IVF852084:IWI852085 JFB852084:JGE852085 JOX852084:JQA852085 JYT852084:JZW852085 KIP852084:KJS852085 KSL852084:KTO852085 LCH852084:LDK852085 LMD852084:LNG852085 LVZ852084:LXC852085 MFV852084:MGY852085 MPR852084:MQU852085 MZN852084:NAQ852085 NJJ852084:NKM852085 NTF852084:NUI852085 ODB852084:OEE852085 OMX852084:OOA852085 OWT852084:OXW852085 PGP852084:PHS852085 PQL852084:PRO852085 QAH852084:QBK852085 QKD852084:QLG852085 QTZ852084:QVC852085 RDV852084:REY852085 RNR852084:ROU852085 RXN852084:RYQ852085 SHJ852084:SIM852085 SRF852084:SSI852085 TBB852084:TCE852085 TKX852084:TMA852085 TUT852084:TVW852085 UEP852084:UFS852085 UOL852084:UPO852085 UYH852084:UZK852085 VID852084:VJG852085 VRZ852084:VTC852085 WBV852084:WCY852085 WLR852084:WMU852085 WVN852084:WWQ852085 D917620:AQ917621 JB917620:KE917621 SX917620:UA917621 ACT917620:ADW917621 AMP917620:ANS917621 AWL917620:AXO917621 BGH917620:BHK917621 BQD917620:BRG917621 BZZ917620:CBC917621 CJV917620:CKY917621 CTR917620:CUU917621 DDN917620:DEQ917621 DNJ917620:DOM917621 DXF917620:DYI917621 EHB917620:EIE917621 EQX917620:ESA917621 FAT917620:FBW917621 FKP917620:FLS917621 FUL917620:FVO917621 GEH917620:GFK917621 GOD917620:GPG917621 GXZ917620:GZC917621 HHV917620:HIY917621 HRR917620:HSU917621 IBN917620:ICQ917621 ILJ917620:IMM917621 IVF917620:IWI917621 JFB917620:JGE917621 JOX917620:JQA917621 JYT917620:JZW917621 KIP917620:KJS917621 KSL917620:KTO917621 LCH917620:LDK917621 LMD917620:LNG917621 LVZ917620:LXC917621 MFV917620:MGY917621 MPR917620:MQU917621 MZN917620:NAQ917621 NJJ917620:NKM917621 NTF917620:NUI917621 ODB917620:OEE917621 OMX917620:OOA917621 OWT917620:OXW917621 PGP917620:PHS917621 PQL917620:PRO917621 QAH917620:QBK917621 QKD917620:QLG917621 QTZ917620:QVC917621 RDV917620:REY917621 RNR917620:ROU917621 RXN917620:RYQ917621 SHJ917620:SIM917621 SRF917620:SSI917621 TBB917620:TCE917621 TKX917620:TMA917621 TUT917620:TVW917621 UEP917620:UFS917621 UOL917620:UPO917621 UYH917620:UZK917621 VID917620:VJG917621 VRZ917620:VTC917621 WBV917620:WCY917621 WLR917620:WMU917621 WVN917620:WWQ917621 D983156:AQ983157 JB983156:KE983157 SX983156:UA983157 ACT983156:ADW983157 AMP983156:ANS983157 AWL983156:AXO983157 BGH983156:BHK983157 BQD983156:BRG983157 BZZ983156:CBC983157 CJV983156:CKY983157 CTR983156:CUU983157 DDN983156:DEQ983157 DNJ983156:DOM983157 DXF983156:DYI983157 EHB983156:EIE983157 EQX983156:ESA983157 FAT983156:FBW983157 FKP983156:FLS983157 FUL983156:FVO983157 GEH983156:GFK983157 GOD983156:GPG983157 GXZ983156:GZC983157 HHV983156:HIY983157 HRR983156:HSU983157 IBN983156:ICQ983157 ILJ983156:IMM983157 IVF983156:IWI983157 JFB983156:JGE983157 JOX983156:JQA983157 JYT983156:JZW983157 KIP983156:KJS983157 KSL983156:KTO983157 LCH983156:LDK983157 LMD983156:LNG983157 LVZ983156:LXC983157 MFV983156:MGY983157 MPR983156:MQU983157 MZN983156:NAQ983157 NJJ983156:NKM983157 NTF983156:NUI983157 ODB983156:OEE983157 OMX983156:OOA983157 OWT983156:OXW983157 PGP983156:PHS983157 PQL983156:PRO983157 QAH983156:QBK983157 QKD983156:QLG983157 QTZ983156:QVC983157 RDV983156:REY983157 RNR983156:ROU983157 RXN983156:RYQ983157 SHJ983156:SIM983157 SRF983156:SSI983157 TBB983156:TCE983157 TKX983156:TMA983157 TUT983156:TVW983157 UEP983156:UFS983157 UOL983156:UPO983157 UYH983156:UZK983157 VID983156:VJG983157 VRZ983156:VTC983157 WBV983156:WCY983157 WLR983156:WMU983157 WVN983156:WWQ983157 PQL140:PRO144 D65658:AQ65659 JB65658:KE65659 SX65658:UA65659 ACT65658:ADW65659 AMP65658:ANS65659 AWL65658:AXO65659 BGH65658:BHK65659 BQD65658:BRG65659 BZZ65658:CBC65659 CJV65658:CKY65659 CTR65658:CUU65659 DDN65658:DEQ65659 DNJ65658:DOM65659 DXF65658:DYI65659 EHB65658:EIE65659 EQX65658:ESA65659 FAT65658:FBW65659 FKP65658:FLS65659 FUL65658:FVO65659 GEH65658:GFK65659 GOD65658:GPG65659 GXZ65658:GZC65659 HHV65658:HIY65659 HRR65658:HSU65659 IBN65658:ICQ65659 ILJ65658:IMM65659 IVF65658:IWI65659 JFB65658:JGE65659 JOX65658:JQA65659 JYT65658:JZW65659 KIP65658:KJS65659 KSL65658:KTO65659 LCH65658:LDK65659 LMD65658:LNG65659 LVZ65658:LXC65659 MFV65658:MGY65659 MPR65658:MQU65659 MZN65658:NAQ65659 NJJ65658:NKM65659 NTF65658:NUI65659 ODB65658:OEE65659 OMX65658:OOA65659 OWT65658:OXW65659 PGP65658:PHS65659 PQL65658:PRO65659 QAH65658:QBK65659 QKD65658:QLG65659 QTZ65658:QVC65659 RDV65658:REY65659 RNR65658:ROU65659 RXN65658:RYQ65659 SHJ65658:SIM65659 SRF65658:SSI65659 TBB65658:TCE65659 TKX65658:TMA65659 TUT65658:TVW65659 UEP65658:UFS65659 UOL65658:UPO65659 UYH65658:UZK65659 VID65658:VJG65659 VRZ65658:VTC65659 WBV65658:WCY65659 WLR65658:WMU65659 WVN65658:WWQ65659 D131194:AQ131195 JB131194:KE131195 SX131194:UA131195 ACT131194:ADW131195 AMP131194:ANS131195 AWL131194:AXO131195 BGH131194:BHK131195 BQD131194:BRG131195 BZZ131194:CBC131195 CJV131194:CKY131195 CTR131194:CUU131195 DDN131194:DEQ131195 DNJ131194:DOM131195 DXF131194:DYI131195 EHB131194:EIE131195 EQX131194:ESA131195 FAT131194:FBW131195 FKP131194:FLS131195 FUL131194:FVO131195 GEH131194:GFK131195 GOD131194:GPG131195 GXZ131194:GZC131195 HHV131194:HIY131195 HRR131194:HSU131195 IBN131194:ICQ131195 ILJ131194:IMM131195 IVF131194:IWI131195 JFB131194:JGE131195 JOX131194:JQA131195 JYT131194:JZW131195 KIP131194:KJS131195 KSL131194:KTO131195 LCH131194:LDK131195 LMD131194:LNG131195 LVZ131194:LXC131195 MFV131194:MGY131195 MPR131194:MQU131195 MZN131194:NAQ131195 NJJ131194:NKM131195 NTF131194:NUI131195 ODB131194:OEE131195 OMX131194:OOA131195 OWT131194:OXW131195 PGP131194:PHS131195 PQL131194:PRO131195 QAH131194:QBK131195 QKD131194:QLG131195 QTZ131194:QVC131195 RDV131194:REY131195 RNR131194:ROU131195 RXN131194:RYQ131195 SHJ131194:SIM131195 SRF131194:SSI131195 TBB131194:TCE131195 TKX131194:TMA131195 TUT131194:TVW131195 UEP131194:UFS131195 UOL131194:UPO131195 UYH131194:UZK131195 VID131194:VJG131195 VRZ131194:VTC131195 WBV131194:WCY131195 WLR131194:WMU131195 WVN131194:WWQ131195 D196730:AQ196731 JB196730:KE196731 SX196730:UA196731 ACT196730:ADW196731 AMP196730:ANS196731 AWL196730:AXO196731 BGH196730:BHK196731 BQD196730:BRG196731 BZZ196730:CBC196731 CJV196730:CKY196731 CTR196730:CUU196731 DDN196730:DEQ196731 DNJ196730:DOM196731 DXF196730:DYI196731 EHB196730:EIE196731 EQX196730:ESA196731 FAT196730:FBW196731 FKP196730:FLS196731 FUL196730:FVO196731 GEH196730:GFK196731 GOD196730:GPG196731 GXZ196730:GZC196731 HHV196730:HIY196731 HRR196730:HSU196731 IBN196730:ICQ196731 ILJ196730:IMM196731 IVF196730:IWI196731 JFB196730:JGE196731 JOX196730:JQA196731 JYT196730:JZW196731 KIP196730:KJS196731 KSL196730:KTO196731 LCH196730:LDK196731 LMD196730:LNG196731 LVZ196730:LXC196731 MFV196730:MGY196731 MPR196730:MQU196731 MZN196730:NAQ196731 NJJ196730:NKM196731 NTF196730:NUI196731 ODB196730:OEE196731 OMX196730:OOA196731 OWT196730:OXW196731 PGP196730:PHS196731 PQL196730:PRO196731 QAH196730:QBK196731 QKD196730:QLG196731 QTZ196730:QVC196731 RDV196730:REY196731 RNR196730:ROU196731 RXN196730:RYQ196731 SHJ196730:SIM196731 SRF196730:SSI196731 TBB196730:TCE196731 TKX196730:TMA196731 TUT196730:TVW196731 UEP196730:UFS196731 UOL196730:UPO196731 UYH196730:UZK196731 VID196730:VJG196731 VRZ196730:VTC196731 WBV196730:WCY196731 WLR196730:WMU196731 WVN196730:WWQ196731 D262266:AQ262267 JB262266:KE262267 SX262266:UA262267 ACT262266:ADW262267 AMP262266:ANS262267 AWL262266:AXO262267 BGH262266:BHK262267 BQD262266:BRG262267 BZZ262266:CBC262267 CJV262266:CKY262267 CTR262266:CUU262267 DDN262266:DEQ262267 DNJ262266:DOM262267 DXF262266:DYI262267 EHB262266:EIE262267 EQX262266:ESA262267 FAT262266:FBW262267 FKP262266:FLS262267 FUL262266:FVO262267 GEH262266:GFK262267 GOD262266:GPG262267 GXZ262266:GZC262267 HHV262266:HIY262267 HRR262266:HSU262267 IBN262266:ICQ262267 ILJ262266:IMM262267 IVF262266:IWI262267 JFB262266:JGE262267 JOX262266:JQA262267 JYT262266:JZW262267 KIP262266:KJS262267 KSL262266:KTO262267 LCH262266:LDK262267 LMD262266:LNG262267 LVZ262266:LXC262267 MFV262266:MGY262267 MPR262266:MQU262267 MZN262266:NAQ262267 NJJ262266:NKM262267 NTF262266:NUI262267 ODB262266:OEE262267 OMX262266:OOA262267 OWT262266:OXW262267 PGP262266:PHS262267 PQL262266:PRO262267 QAH262266:QBK262267 QKD262266:QLG262267 QTZ262266:QVC262267 RDV262266:REY262267 RNR262266:ROU262267 RXN262266:RYQ262267 SHJ262266:SIM262267 SRF262266:SSI262267 TBB262266:TCE262267 TKX262266:TMA262267 TUT262266:TVW262267 UEP262266:UFS262267 UOL262266:UPO262267 UYH262266:UZK262267 VID262266:VJG262267 VRZ262266:VTC262267 WBV262266:WCY262267 WLR262266:WMU262267 WVN262266:WWQ262267 D327802:AQ327803 JB327802:KE327803 SX327802:UA327803 ACT327802:ADW327803 AMP327802:ANS327803 AWL327802:AXO327803 BGH327802:BHK327803 BQD327802:BRG327803 BZZ327802:CBC327803 CJV327802:CKY327803 CTR327802:CUU327803 DDN327802:DEQ327803 DNJ327802:DOM327803 DXF327802:DYI327803 EHB327802:EIE327803 EQX327802:ESA327803 FAT327802:FBW327803 FKP327802:FLS327803 FUL327802:FVO327803 GEH327802:GFK327803 GOD327802:GPG327803 GXZ327802:GZC327803 HHV327802:HIY327803 HRR327802:HSU327803 IBN327802:ICQ327803 ILJ327802:IMM327803 IVF327802:IWI327803 JFB327802:JGE327803 JOX327802:JQA327803 JYT327802:JZW327803 KIP327802:KJS327803 KSL327802:KTO327803 LCH327802:LDK327803 LMD327802:LNG327803 LVZ327802:LXC327803 MFV327802:MGY327803 MPR327802:MQU327803 MZN327802:NAQ327803 NJJ327802:NKM327803 NTF327802:NUI327803 ODB327802:OEE327803 OMX327802:OOA327803 OWT327802:OXW327803 PGP327802:PHS327803 PQL327802:PRO327803 QAH327802:QBK327803 QKD327802:QLG327803 QTZ327802:QVC327803 RDV327802:REY327803 RNR327802:ROU327803 RXN327802:RYQ327803 SHJ327802:SIM327803 SRF327802:SSI327803 TBB327802:TCE327803 TKX327802:TMA327803 TUT327802:TVW327803 UEP327802:UFS327803 UOL327802:UPO327803 UYH327802:UZK327803 VID327802:VJG327803 VRZ327802:VTC327803 WBV327802:WCY327803 WLR327802:WMU327803 WVN327802:WWQ327803 D393338:AQ393339 JB393338:KE393339 SX393338:UA393339 ACT393338:ADW393339 AMP393338:ANS393339 AWL393338:AXO393339 BGH393338:BHK393339 BQD393338:BRG393339 BZZ393338:CBC393339 CJV393338:CKY393339 CTR393338:CUU393339 DDN393338:DEQ393339 DNJ393338:DOM393339 DXF393338:DYI393339 EHB393338:EIE393339 EQX393338:ESA393339 FAT393338:FBW393339 FKP393338:FLS393339 FUL393338:FVO393339 GEH393338:GFK393339 GOD393338:GPG393339 GXZ393338:GZC393339 HHV393338:HIY393339 HRR393338:HSU393339 IBN393338:ICQ393339 ILJ393338:IMM393339 IVF393338:IWI393339 JFB393338:JGE393339 JOX393338:JQA393339 JYT393338:JZW393339 KIP393338:KJS393339 KSL393338:KTO393339 LCH393338:LDK393339 LMD393338:LNG393339 LVZ393338:LXC393339 MFV393338:MGY393339 MPR393338:MQU393339 MZN393338:NAQ393339 NJJ393338:NKM393339 NTF393338:NUI393339 ODB393338:OEE393339 OMX393338:OOA393339 OWT393338:OXW393339 PGP393338:PHS393339 PQL393338:PRO393339 QAH393338:QBK393339 QKD393338:QLG393339 QTZ393338:QVC393339 RDV393338:REY393339 RNR393338:ROU393339 RXN393338:RYQ393339 SHJ393338:SIM393339 SRF393338:SSI393339 TBB393338:TCE393339 TKX393338:TMA393339 TUT393338:TVW393339 UEP393338:UFS393339 UOL393338:UPO393339 UYH393338:UZK393339 VID393338:VJG393339 VRZ393338:VTC393339 WBV393338:WCY393339 WLR393338:WMU393339 WVN393338:WWQ393339 D458874:AQ458875 JB458874:KE458875 SX458874:UA458875 ACT458874:ADW458875 AMP458874:ANS458875 AWL458874:AXO458875 BGH458874:BHK458875 BQD458874:BRG458875 BZZ458874:CBC458875 CJV458874:CKY458875 CTR458874:CUU458875 DDN458874:DEQ458875 DNJ458874:DOM458875 DXF458874:DYI458875 EHB458874:EIE458875 EQX458874:ESA458875 FAT458874:FBW458875 FKP458874:FLS458875 FUL458874:FVO458875 GEH458874:GFK458875 GOD458874:GPG458875 GXZ458874:GZC458875 HHV458874:HIY458875 HRR458874:HSU458875 IBN458874:ICQ458875 ILJ458874:IMM458875 IVF458874:IWI458875 JFB458874:JGE458875 JOX458874:JQA458875 JYT458874:JZW458875 KIP458874:KJS458875 KSL458874:KTO458875 LCH458874:LDK458875 LMD458874:LNG458875 LVZ458874:LXC458875 MFV458874:MGY458875 MPR458874:MQU458875 MZN458874:NAQ458875 NJJ458874:NKM458875 NTF458874:NUI458875 ODB458874:OEE458875 OMX458874:OOA458875 OWT458874:OXW458875 PGP458874:PHS458875 PQL458874:PRO458875 QAH458874:QBK458875 QKD458874:QLG458875 QTZ458874:QVC458875 RDV458874:REY458875 RNR458874:ROU458875 RXN458874:RYQ458875 SHJ458874:SIM458875 SRF458874:SSI458875 TBB458874:TCE458875 TKX458874:TMA458875 TUT458874:TVW458875 UEP458874:UFS458875 UOL458874:UPO458875 UYH458874:UZK458875 VID458874:VJG458875 VRZ458874:VTC458875 WBV458874:WCY458875 WLR458874:WMU458875 WVN458874:WWQ458875 D524410:AQ524411 JB524410:KE524411 SX524410:UA524411 ACT524410:ADW524411 AMP524410:ANS524411 AWL524410:AXO524411 BGH524410:BHK524411 BQD524410:BRG524411 BZZ524410:CBC524411 CJV524410:CKY524411 CTR524410:CUU524411 DDN524410:DEQ524411 DNJ524410:DOM524411 DXF524410:DYI524411 EHB524410:EIE524411 EQX524410:ESA524411 FAT524410:FBW524411 FKP524410:FLS524411 FUL524410:FVO524411 GEH524410:GFK524411 GOD524410:GPG524411 GXZ524410:GZC524411 HHV524410:HIY524411 HRR524410:HSU524411 IBN524410:ICQ524411 ILJ524410:IMM524411 IVF524410:IWI524411 JFB524410:JGE524411 JOX524410:JQA524411 JYT524410:JZW524411 KIP524410:KJS524411 KSL524410:KTO524411 LCH524410:LDK524411 LMD524410:LNG524411 LVZ524410:LXC524411 MFV524410:MGY524411 MPR524410:MQU524411 MZN524410:NAQ524411 NJJ524410:NKM524411 NTF524410:NUI524411 ODB524410:OEE524411 OMX524410:OOA524411 OWT524410:OXW524411 PGP524410:PHS524411 PQL524410:PRO524411 QAH524410:QBK524411 QKD524410:QLG524411 QTZ524410:QVC524411 RDV524410:REY524411 RNR524410:ROU524411 RXN524410:RYQ524411 SHJ524410:SIM524411 SRF524410:SSI524411 TBB524410:TCE524411 TKX524410:TMA524411 TUT524410:TVW524411 UEP524410:UFS524411 UOL524410:UPO524411 UYH524410:UZK524411 VID524410:VJG524411 VRZ524410:VTC524411 WBV524410:WCY524411 WLR524410:WMU524411 WVN524410:WWQ524411 D589946:AQ589947 JB589946:KE589947 SX589946:UA589947 ACT589946:ADW589947 AMP589946:ANS589947 AWL589946:AXO589947 BGH589946:BHK589947 BQD589946:BRG589947 BZZ589946:CBC589947 CJV589946:CKY589947 CTR589946:CUU589947 DDN589946:DEQ589947 DNJ589946:DOM589947 DXF589946:DYI589947 EHB589946:EIE589947 EQX589946:ESA589947 FAT589946:FBW589947 FKP589946:FLS589947 FUL589946:FVO589947 GEH589946:GFK589947 GOD589946:GPG589947 GXZ589946:GZC589947 HHV589946:HIY589947 HRR589946:HSU589947 IBN589946:ICQ589947 ILJ589946:IMM589947 IVF589946:IWI589947 JFB589946:JGE589947 JOX589946:JQA589947 JYT589946:JZW589947 KIP589946:KJS589947 KSL589946:KTO589947 LCH589946:LDK589947 LMD589946:LNG589947 LVZ589946:LXC589947 MFV589946:MGY589947 MPR589946:MQU589947 MZN589946:NAQ589947 NJJ589946:NKM589947 NTF589946:NUI589947 ODB589946:OEE589947 OMX589946:OOA589947 OWT589946:OXW589947 PGP589946:PHS589947 PQL589946:PRO589947 QAH589946:QBK589947 QKD589946:QLG589947 QTZ589946:QVC589947 RDV589946:REY589947 RNR589946:ROU589947 RXN589946:RYQ589947 SHJ589946:SIM589947 SRF589946:SSI589947 TBB589946:TCE589947 TKX589946:TMA589947 TUT589946:TVW589947 UEP589946:UFS589947 UOL589946:UPO589947 UYH589946:UZK589947 VID589946:VJG589947 VRZ589946:VTC589947 WBV589946:WCY589947 WLR589946:WMU589947 WVN589946:WWQ589947 D655482:AQ655483 JB655482:KE655483 SX655482:UA655483 ACT655482:ADW655483 AMP655482:ANS655483 AWL655482:AXO655483 BGH655482:BHK655483 BQD655482:BRG655483 BZZ655482:CBC655483 CJV655482:CKY655483 CTR655482:CUU655483 DDN655482:DEQ655483 DNJ655482:DOM655483 DXF655482:DYI655483 EHB655482:EIE655483 EQX655482:ESA655483 FAT655482:FBW655483 FKP655482:FLS655483 FUL655482:FVO655483 GEH655482:GFK655483 GOD655482:GPG655483 GXZ655482:GZC655483 HHV655482:HIY655483 HRR655482:HSU655483 IBN655482:ICQ655483 ILJ655482:IMM655483 IVF655482:IWI655483 JFB655482:JGE655483 JOX655482:JQA655483 JYT655482:JZW655483 KIP655482:KJS655483 KSL655482:KTO655483 LCH655482:LDK655483 LMD655482:LNG655483 LVZ655482:LXC655483 MFV655482:MGY655483 MPR655482:MQU655483 MZN655482:NAQ655483 NJJ655482:NKM655483 NTF655482:NUI655483 ODB655482:OEE655483 OMX655482:OOA655483 OWT655482:OXW655483 PGP655482:PHS655483 PQL655482:PRO655483 QAH655482:QBK655483 QKD655482:QLG655483 QTZ655482:QVC655483 RDV655482:REY655483 RNR655482:ROU655483 RXN655482:RYQ655483 SHJ655482:SIM655483 SRF655482:SSI655483 TBB655482:TCE655483 TKX655482:TMA655483 TUT655482:TVW655483 UEP655482:UFS655483 UOL655482:UPO655483 UYH655482:UZK655483 VID655482:VJG655483 VRZ655482:VTC655483 WBV655482:WCY655483 WLR655482:WMU655483 WVN655482:WWQ655483 D721018:AQ721019 JB721018:KE721019 SX721018:UA721019 ACT721018:ADW721019 AMP721018:ANS721019 AWL721018:AXO721019 BGH721018:BHK721019 BQD721018:BRG721019 BZZ721018:CBC721019 CJV721018:CKY721019 CTR721018:CUU721019 DDN721018:DEQ721019 DNJ721018:DOM721019 DXF721018:DYI721019 EHB721018:EIE721019 EQX721018:ESA721019 FAT721018:FBW721019 FKP721018:FLS721019 FUL721018:FVO721019 GEH721018:GFK721019 GOD721018:GPG721019 GXZ721018:GZC721019 HHV721018:HIY721019 HRR721018:HSU721019 IBN721018:ICQ721019 ILJ721018:IMM721019 IVF721018:IWI721019 JFB721018:JGE721019 JOX721018:JQA721019 JYT721018:JZW721019 KIP721018:KJS721019 KSL721018:KTO721019 LCH721018:LDK721019 LMD721018:LNG721019 LVZ721018:LXC721019 MFV721018:MGY721019 MPR721018:MQU721019 MZN721018:NAQ721019 NJJ721018:NKM721019 NTF721018:NUI721019 ODB721018:OEE721019 OMX721018:OOA721019 OWT721018:OXW721019 PGP721018:PHS721019 PQL721018:PRO721019 QAH721018:QBK721019 QKD721018:QLG721019 QTZ721018:QVC721019 RDV721018:REY721019 RNR721018:ROU721019 RXN721018:RYQ721019 SHJ721018:SIM721019 SRF721018:SSI721019 TBB721018:TCE721019 TKX721018:TMA721019 TUT721018:TVW721019 UEP721018:UFS721019 UOL721018:UPO721019 UYH721018:UZK721019 VID721018:VJG721019 VRZ721018:VTC721019 WBV721018:WCY721019 WLR721018:WMU721019 WVN721018:WWQ721019 D786554:AQ786555 JB786554:KE786555 SX786554:UA786555 ACT786554:ADW786555 AMP786554:ANS786555 AWL786554:AXO786555 BGH786554:BHK786555 BQD786554:BRG786555 BZZ786554:CBC786555 CJV786554:CKY786555 CTR786554:CUU786555 DDN786554:DEQ786555 DNJ786554:DOM786555 DXF786554:DYI786555 EHB786554:EIE786555 EQX786554:ESA786555 FAT786554:FBW786555 FKP786554:FLS786555 FUL786554:FVO786555 GEH786554:GFK786555 GOD786554:GPG786555 GXZ786554:GZC786555 HHV786554:HIY786555 HRR786554:HSU786555 IBN786554:ICQ786555 ILJ786554:IMM786555 IVF786554:IWI786555 JFB786554:JGE786555 JOX786554:JQA786555 JYT786554:JZW786555 KIP786554:KJS786555 KSL786554:KTO786555 LCH786554:LDK786555 LMD786554:LNG786555 LVZ786554:LXC786555 MFV786554:MGY786555 MPR786554:MQU786555 MZN786554:NAQ786555 NJJ786554:NKM786555 NTF786554:NUI786555 ODB786554:OEE786555 OMX786554:OOA786555 OWT786554:OXW786555 PGP786554:PHS786555 PQL786554:PRO786555 QAH786554:QBK786555 QKD786554:QLG786555 QTZ786554:QVC786555 RDV786554:REY786555 RNR786554:ROU786555 RXN786554:RYQ786555 SHJ786554:SIM786555 SRF786554:SSI786555 TBB786554:TCE786555 TKX786554:TMA786555 TUT786554:TVW786555 UEP786554:UFS786555 UOL786554:UPO786555 UYH786554:UZK786555 VID786554:VJG786555 VRZ786554:VTC786555 WBV786554:WCY786555 WLR786554:WMU786555 WVN786554:WWQ786555 D852090:AQ852091 JB852090:KE852091 SX852090:UA852091 ACT852090:ADW852091 AMP852090:ANS852091 AWL852090:AXO852091 BGH852090:BHK852091 BQD852090:BRG852091 BZZ852090:CBC852091 CJV852090:CKY852091 CTR852090:CUU852091 DDN852090:DEQ852091 DNJ852090:DOM852091 DXF852090:DYI852091 EHB852090:EIE852091 EQX852090:ESA852091 FAT852090:FBW852091 FKP852090:FLS852091 FUL852090:FVO852091 GEH852090:GFK852091 GOD852090:GPG852091 GXZ852090:GZC852091 HHV852090:HIY852091 HRR852090:HSU852091 IBN852090:ICQ852091 ILJ852090:IMM852091 IVF852090:IWI852091 JFB852090:JGE852091 JOX852090:JQA852091 JYT852090:JZW852091 KIP852090:KJS852091 KSL852090:KTO852091 LCH852090:LDK852091 LMD852090:LNG852091 LVZ852090:LXC852091 MFV852090:MGY852091 MPR852090:MQU852091 MZN852090:NAQ852091 NJJ852090:NKM852091 NTF852090:NUI852091 ODB852090:OEE852091 OMX852090:OOA852091 OWT852090:OXW852091 PGP852090:PHS852091 PQL852090:PRO852091 QAH852090:QBK852091 QKD852090:QLG852091 QTZ852090:QVC852091 RDV852090:REY852091 RNR852090:ROU852091 RXN852090:RYQ852091 SHJ852090:SIM852091 SRF852090:SSI852091 TBB852090:TCE852091 TKX852090:TMA852091 TUT852090:TVW852091 UEP852090:UFS852091 UOL852090:UPO852091 UYH852090:UZK852091 VID852090:VJG852091 VRZ852090:VTC852091 WBV852090:WCY852091 WLR852090:WMU852091 WVN852090:WWQ852091 D917626:AQ917627 JB917626:KE917627 SX917626:UA917627 ACT917626:ADW917627 AMP917626:ANS917627 AWL917626:AXO917627 BGH917626:BHK917627 BQD917626:BRG917627 BZZ917626:CBC917627 CJV917626:CKY917627 CTR917626:CUU917627 DDN917626:DEQ917627 DNJ917626:DOM917627 DXF917626:DYI917627 EHB917626:EIE917627 EQX917626:ESA917627 FAT917626:FBW917627 FKP917626:FLS917627 FUL917626:FVO917627 GEH917626:GFK917627 GOD917626:GPG917627 GXZ917626:GZC917627 HHV917626:HIY917627 HRR917626:HSU917627 IBN917626:ICQ917627 ILJ917626:IMM917627 IVF917626:IWI917627 JFB917626:JGE917627 JOX917626:JQA917627 JYT917626:JZW917627 KIP917626:KJS917627 KSL917626:KTO917627 LCH917626:LDK917627 LMD917626:LNG917627 LVZ917626:LXC917627 MFV917626:MGY917627 MPR917626:MQU917627 MZN917626:NAQ917627 NJJ917626:NKM917627 NTF917626:NUI917627 ODB917626:OEE917627 OMX917626:OOA917627 OWT917626:OXW917627 PGP917626:PHS917627 PQL917626:PRO917627 QAH917626:QBK917627 QKD917626:QLG917627 QTZ917626:QVC917627 RDV917626:REY917627 RNR917626:ROU917627 RXN917626:RYQ917627 SHJ917626:SIM917627 SRF917626:SSI917627 TBB917626:TCE917627 TKX917626:TMA917627 TUT917626:TVW917627 UEP917626:UFS917627 UOL917626:UPO917627 UYH917626:UZK917627 VID917626:VJG917627 VRZ917626:VTC917627 WBV917626:WCY917627 WLR917626:WMU917627 WVN917626:WWQ917627 D983162:AQ983163 JB983162:KE983163 SX983162:UA983163 ACT983162:ADW983163 AMP983162:ANS983163 AWL983162:AXO983163 BGH983162:BHK983163 BQD983162:BRG983163 BZZ983162:CBC983163 CJV983162:CKY983163 CTR983162:CUU983163 DDN983162:DEQ983163 DNJ983162:DOM983163 DXF983162:DYI983163 EHB983162:EIE983163 EQX983162:ESA983163 FAT983162:FBW983163 FKP983162:FLS983163 FUL983162:FVO983163 GEH983162:GFK983163 GOD983162:GPG983163 GXZ983162:GZC983163 HHV983162:HIY983163 HRR983162:HSU983163 IBN983162:ICQ983163 ILJ983162:IMM983163 IVF983162:IWI983163 JFB983162:JGE983163 JOX983162:JQA983163 JYT983162:JZW983163 KIP983162:KJS983163 KSL983162:KTO983163 LCH983162:LDK983163 LMD983162:LNG983163 LVZ983162:LXC983163 MFV983162:MGY983163 MPR983162:MQU983163 MZN983162:NAQ983163 NJJ983162:NKM983163 NTF983162:NUI983163 ODB983162:OEE983163 OMX983162:OOA983163 OWT983162:OXW983163 PGP983162:PHS983163 PQL983162:PRO983163 QAH983162:QBK983163 QKD983162:QLG983163 QTZ983162:QVC983163 RDV983162:REY983163 RNR983162:ROU983163 RXN983162:RYQ983163 SHJ983162:SIM983163 SRF983162:SSI983163 TBB983162:TCE983163 TKX983162:TMA983163 TUT983162:TVW983163 UEP983162:UFS983163 UOL983162:UPO983163 UYH983162:UZK983163 VID983162:VJG983163 VRZ983162:VTC983163 WBV983162:WCY983163 WLR983162:WMU983163 WVN983162:WWQ983163 D65664:AQ65664 JB65664:KE65664 SX65664:UA65664 ACT65664:ADW65664 AMP65664:ANS65664 AWL65664:AXO65664 BGH65664:BHK65664 BQD65664:BRG65664 BZZ65664:CBC65664 CJV65664:CKY65664 CTR65664:CUU65664 DDN65664:DEQ65664 DNJ65664:DOM65664 DXF65664:DYI65664 EHB65664:EIE65664 EQX65664:ESA65664 FAT65664:FBW65664 FKP65664:FLS65664 FUL65664:FVO65664 GEH65664:GFK65664 GOD65664:GPG65664 GXZ65664:GZC65664 HHV65664:HIY65664 HRR65664:HSU65664 IBN65664:ICQ65664 ILJ65664:IMM65664 IVF65664:IWI65664 JFB65664:JGE65664 JOX65664:JQA65664 JYT65664:JZW65664 KIP65664:KJS65664 KSL65664:KTO65664 LCH65664:LDK65664 LMD65664:LNG65664 LVZ65664:LXC65664 MFV65664:MGY65664 MPR65664:MQU65664 MZN65664:NAQ65664 NJJ65664:NKM65664 NTF65664:NUI65664 ODB65664:OEE65664 OMX65664:OOA65664 OWT65664:OXW65664 PGP65664:PHS65664 PQL65664:PRO65664 QAH65664:QBK65664 QKD65664:QLG65664 QTZ65664:QVC65664 RDV65664:REY65664 RNR65664:ROU65664 RXN65664:RYQ65664 SHJ65664:SIM65664 SRF65664:SSI65664 TBB65664:TCE65664 TKX65664:TMA65664 TUT65664:TVW65664 UEP65664:UFS65664 UOL65664:UPO65664 UYH65664:UZK65664 VID65664:VJG65664 VRZ65664:VTC65664 WBV65664:WCY65664 WLR65664:WMU65664 WVN65664:WWQ65664 D131200:AQ131200 JB131200:KE131200 SX131200:UA131200 ACT131200:ADW131200 AMP131200:ANS131200 AWL131200:AXO131200 BGH131200:BHK131200 BQD131200:BRG131200 BZZ131200:CBC131200 CJV131200:CKY131200 CTR131200:CUU131200 DDN131200:DEQ131200 DNJ131200:DOM131200 DXF131200:DYI131200 EHB131200:EIE131200 EQX131200:ESA131200 FAT131200:FBW131200 FKP131200:FLS131200 FUL131200:FVO131200 GEH131200:GFK131200 GOD131200:GPG131200 GXZ131200:GZC131200 HHV131200:HIY131200 HRR131200:HSU131200 IBN131200:ICQ131200 ILJ131200:IMM131200 IVF131200:IWI131200 JFB131200:JGE131200 JOX131200:JQA131200 JYT131200:JZW131200 KIP131200:KJS131200 KSL131200:KTO131200 LCH131200:LDK131200 LMD131200:LNG131200 LVZ131200:LXC131200 MFV131200:MGY131200 MPR131200:MQU131200 MZN131200:NAQ131200 NJJ131200:NKM131200 NTF131200:NUI131200 ODB131200:OEE131200 OMX131200:OOA131200 OWT131200:OXW131200 PGP131200:PHS131200 PQL131200:PRO131200 QAH131200:QBK131200 QKD131200:QLG131200 QTZ131200:QVC131200 RDV131200:REY131200 RNR131200:ROU131200 RXN131200:RYQ131200 SHJ131200:SIM131200 SRF131200:SSI131200 TBB131200:TCE131200 TKX131200:TMA131200 TUT131200:TVW131200 UEP131200:UFS131200 UOL131200:UPO131200 UYH131200:UZK131200 VID131200:VJG131200 VRZ131200:VTC131200 WBV131200:WCY131200 WLR131200:WMU131200 WVN131200:WWQ131200 D196736:AQ196736 JB196736:KE196736 SX196736:UA196736 ACT196736:ADW196736 AMP196736:ANS196736 AWL196736:AXO196736 BGH196736:BHK196736 BQD196736:BRG196736 BZZ196736:CBC196736 CJV196736:CKY196736 CTR196736:CUU196736 DDN196736:DEQ196736 DNJ196736:DOM196736 DXF196736:DYI196736 EHB196736:EIE196736 EQX196736:ESA196736 FAT196736:FBW196736 FKP196736:FLS196736 FUL196736:FVO196736 GEH196736:GFK196736 GOD196736:GPG196736 GXZ196736:GZC196736 HHV196736:HIY196736 HRR196736:HSU196736 IBN196736:ICQ196736 ILJ196736:IMM196736 IVF196736:IWI196736 JFB196736:JGE196736 JOX196736:JQA196736 JYT196736:JZW196736 KIP196736:KJS196736 KSL196736:KTO196736 LCH196736:LDK196736 LMD196736:LNG196736 LVZ196736:LXC196736 MFV196736:MGY196736 MPR196736:MQU196736 MZN196736:NAQ196736 NJJ196736:NKM196736 NTF196736:NUI196736 ODB196736:OEE196736 OMX196736:OOA196736 OWT196736:OXW196736 PGP196736:PHS196736 PQL196736:PRO196736 QAH196736:QBK196736 QKD196736:QLG196736 QTZ196736:QVC196736 RDV196736:REY196736 RNR196736:ROU196736 RXN196736:RYQ196736 SHJ196736:SIM196736 SRF196736:SSI196736 TBB196736:TCE196736 TKX196736:TMA196736 TUT196736:TVW196736 UEP196736:UFS196736 UOL196736:UPO196736 UYH196736:UZK196736 VID196736:VJG196736 VRZ196736:VTC196736 WBV196736:WCY196736 WLR196736:WMU196736 WVN196736:WWQ196736 D262272:AQ262272 JB262272:KE262272 SX262272:UA262272 ACT262272:ADW262272 AMP262272:ANS262272 AWL262272:AXO262272 BGH262272:BHK262272 BQD262272:BRG262272 BZZ262272:CBC262272 CJV262272:CKY262272 CTR262272:CUU262272 DDN262272:DEQ262272 DNJ262272:DOM262272 DXF262272:DYI262272 EHB262272:EIE262272 EQX262272:ESA262272 FAT262272:FBW262272 FKP262272:FLS262272 FUL262272:FVO262272 GEH262272:GFK262272 GOD262272:GPG262272 GXZ262272:GZC262272 HHV262272:HIY262272 HRR262272:HSU262272 IBN262272:ICQ262272 ILJ262272:IMM262272 IVF262272:IWI262272 JFB262272:JGE262272 JOX262272:JQA262272 JYT262272:JZW262272 KIP262272:KJS262272 KSL262272:KTO262272 LCH262272:LDK262272 LMD262272:LNG262272 LVZ262272:LXC262272 MFV262272:MGY262272 MPR262272:MQU262272 MZN262272:NAQ262272 NJJ262272:NKM262272 NTF262272:NUI262272 ODB262272:OEE262272 OMX262272:OOA262272 OWT262272:OXW262272 PGP262272:PHS262272 PQL262272:PRO262272 QAH262272:QBK262272 QKD262272:QLG262272 QTZ262272:QVC262272 RDV262272:REY262272 RNR262272:ROU262272 RXN262272:RYQ262272 SHJ262272:SIM262272 SRF262272:SSI262272 TBB262272:TCE262272 TKX262272:TMA262272 TUT262272:TVW262272 UEP262272:UFS262272 UOL262272:UPO262272 UYH262272:UZK262272 VID262272:VJG262272 VRZ262272:VTC262272 WBV262272:WCY262272 WLR262272:WMU262272 WVN262272:WWQ262272 D327808:AQ327808 JB327808:KE327808 SX327808:UA327808 ACT327808:ADW327808 AMP327808:ANS327808 AWL327808:AXO327808 BGH327808:BHK327808 BQD327808:BRG327808 BZZ327808:CBC327808 CJV327808:CKY327808 CTR327808:CUU327808 DDN327808:DEQ327808 DNJ327808:DOM327808 DXF327808:DYI327808 EHB327808:EIE327808 EQX327808:ESA327808 FAT327808:FBW327808 FKP327808:FLS327808 FUL327808:FVO327808 GEH327808:GFK327808 GOD327808:GPG327808 GXZ327808:GZC327808 HHV327808:HIY327808 HRR327808:HSU327808 IBN327808:ICQ327808 ILJ327808:IMM327808 IVF327808:IWI327808 JFB327808:JGE327808 JOX327808:JQA327808 JYT327808:JZW327808 KIP327808:KJS327808 KSL327808:KTO327808 LCH327808:LDK327808 LMD327808:LNG327808 LVZ327808:LXC327808 MFV327808:MGY327808 MPR327808:MQU327808 MZN327808:NAQ327808 NJJ327808:NKM327808 NTF327808:NUI327808 ODB327808:OEE327808 OMX327808:OOA327808 OWT327808:OXW327808 PGP327808:PHS327808 PQL327808:PRO327808 QAH327808:QBK327808 QKD327808:QLG327808 QTZ327808:QVC327808 RDV327808:REY327808 RNR327808:ROU327808 RXN327808:RYQ327808 SHJ327808:SIM327808 SRF327808:SSI327808 TBB327808:TCE327808 TKX327808:TMA327808 TUT327808:TVW327808 UEP327808:UFS327808 UOL327808:UPO327808 UYH327808:UZK327808 VID327808:VJG327808 VRZ327808:VTC327808 WBV327808:WCY327808 WLR327808:WMU327808 WVN327808:WWQ327808 D393344:AQ393344 JB393344:KE393344 SX393344:UA393344 ACT393344:ADW393344 AMP393344:ANS393344 AWL393344:AXO393344 BGH393344:BHK393344 BQD393344:BRG393344 BZZ393344:CBC393344 CJV393344:CKY393344 CTR393344:CUU393344 DDN393344:DEQ393344 DNJ393344:DOM393344 DXF393344:DYI393344 EHB393344:EIE393344 EQX393344:ESA393344 FAT393344:FBW393344 FKP393344:FLS393344 FUL393344:FVO393344 GEH393344:GFK393344 GOD393344:GPG393344 GXZ393344:GZC393344 HHV393344:HIY393344 HRR393344:HSU393344 IBN393344:ICQ393344 ILJ393344:IMM393344 IVF393344:IWI393344 JFB393344:JGE393344 JOX393344:JQA393344 JYT393344:JZW393344 KIP393344:KJS393344 KSL393344:KTO393344 LCH393344:LDK393344 LMD393344:LNG393344 LVZ393344:LXC393344 MFV393344:MGY393344 MPR393344:MQU393344 MZN393344:NAQ393344 NJJ393344:NKM393344 NTF393344:NUI393344 ODB393344:OEE393344 OMX393344:OOA393344 OWT393344:OXW393344 PGP393344:PHS393344 PQL393344:PRO393344 QAH393344:QBK393344 QKD393344:QLG393344 QTZ393344:QVC393344 RDV393344:REY393344 RNR393344:ROU393344 RXN393344:RYQ393344 SHJ393344:SIM393344 SRF393344:SSI393344 TBB393344:TCE393344 TKX393344:TMA393344 TUT393344:TVW393344 UEP393344:UFS393344 UOL393344:UPO393344 UYH393344:UZK393344 VID393344:VJG393344 VRZ393344:VTC393344 WBV393344:WCY393344 WLR393344:WMU393344 WVN393344:WWQ393344 D458880:AQ458880 JB458880:KE458880 SX458880:UA458880 ACT458880:ADW458880 AMP458880:ANS458880 AWL458880:AXO458880 BGH458880:BHK458880 BQD458880:BRG458880 BZZ458880:CBC458880 CJV458880:CKY458880 CTR458880:CUU458880 DDN458880:DEQ458880 DNJ458880:DOM458880 DXF458880:DYI458880 EHB458880:EIE458880 EQX458880:ESA458880 FAT458880:FBW458880 FKP458880:FLS458880 FUL458880:FVO458880 GEH458880:GFK458880 GOD458880:GPG458880 GXZ458880:GZC458880 HHV458880:HIY458880 HRR458880:HSU458880 IBN458880:ICQ458880 ILJ458880:IMM458880 IVF458880:IWI458880 JFB458880:JGE458880 JOX458880:JQA458880 JYT458880:JZW458880 KIP458880:KJS458880 KSL458880:KTO458880 LCH458880:LDK458880 LMD458880:LNG458880 LVZ458880:LXC458880 MFV458880:MGY458880 MPR458880:MQU458880 MZN458880:NAQ458880 NJJ458880:NKM458880 NTF458880:NUI458880 ODB458880:OEE458880 OMX458880:OOA458880 OWT458880:OXW458880 PGP458880:PHS458880 PQL458880:PRO458880 QAH458880:QBK458880 QKD458880:QLG458880 QTZ458880:QVC458880 RDV458880:REY458880 RNR458880:ROU458880 RXN458880:RYQ458880 SHJ458880:SIM458880 SRF458880:SSI458880 TBB458880:TCE458880 TKX458880:TMA458880 TUT458880:TVW458880 UEP458880:UFS458880 UOL458880:UPO458880 UYH458880:UZK458880 VID458880:VJG458880 VRZ458880:VTC458880 WBV458880:WCY458880 WLR458880:WMU458880 WVN458880:WWQ458880 D524416:AQ524416 JB524416:KE524416 SX524416:UA524416 ACT524416:ADW524416 AMP524416:ANS524416 AWL524416:AXO524416 BGH524416:BHK524416 BQD524416:BRG524416 BZZ524416:CBC524416 CJV524416:CKY524416 CTR524416:CUU524416 DDN524416:DEQ524416 DNJ524416:DOM524416 DXF524416:DYI524416 EHB524416:EIE524416 EQX524416:ESA524416 FAT524416:FBW524416 FKP524416:FLS524416 FUL524416:FVO524416 GEH524416:GFK524416 GOD524416:GPG524416 GXZ524416:GZC524416 HHV524416:HIY524416 HRR524416:HSU524416 IBN524416:ICQ524416 ILJ524416:IMM524416 IVF524416:IWI524416 JFB524416:JGE524416 JOX524416:JQA524416 JYT524416:JZW524416 KIP524416:KJS524416 KSL524416:KTO524416 LCH524416:LDK524416 LMD524416:LNG524416 LVZ524416:LXC524416 MFV524416:MGY524416 MPR524416:MQU524416 MZN524416:NAQ524416 NJJ524416:NKM524416 NTF524416:NUI524416 ODB524416:OEE524416 OMX524416:OOA524416 OWT524416:OXW524416 PGP524416:PHS524416 PQL524416:PRO524416 QAH524416:QBK524416 QKD524416:QLG524416 QTZ524416:QVC524416 RDV524416:REY524416 RNR524416:ROU524416 RXN524416:RYQ524416 SHJ524416:SIM524416 SRF524416:SSI524416 TBB524416:TCE524416 TKX524416:TMA524416 TUT524416:TVW524416 UEP524416:UFS524416 UOL524416:UPO524416 UYH524416:UZK524416 VID524416:VJG524416 VRZ524416:VTC524416 WBV524416:WCY524416 WLR524416:WMU524416 WVN524416:WWQ524416 D589952:AQ589952 JB589952:KE589952 SX589952:UA589952 ACT589952:ADW589952 AMP589952:ANS589952 AWL589952:AXO589952 BGH589952:BHK589952 BQD589952:BRG589952 BZZ589952:CBC589952 CJV589952:CKY589952 CTR589952:CUU589952 DDN589952:DEQ589952 DNJ589952:DOM589952 DXF589952:DYI589952 EHB589952:EIE589952 EQX589952:ESA589952 FAT589952:FBW589952 FKP589952:FLS589952 FUL589952:FVO589952 GEH589952:GFK589952 GOD589952:GPG589952 GXZ589952:GZC589952 HHV589952:HIY589952 HRR589952:HSU589952 IBN589952:ICQ589952 ILJ589952:IMM589952 IVF589952:IWI589952 JFB589952:JGE589952 JOX589952:JQA589952 JYT589952:JZW589952 KIP589952:KJS589952 KSL589952:KTO589952 LCH589952:LDK589952 LMD589952:LNG589952 LVZ589952:LXC589952 MFV589952:MGY589952 MPR589952:MQU589952 MZN589952:NAQ589952 NJJ589952:NKM589952 NTF589952:NUI589952 ODB589952:OEE589952 OMX589952:OOA589952 OWT589952:OXW589952 PGP589952:PHS589952 PQL589952:PRO589952 QAH589952:QBK589952 QKD589952:QLG589952 QTZ589952:QVC589952 RDV589952:REY589952 RNR589952:ROU589952 RXN589952:RYQ589952 SHJ589952:SIM589952 SRF589952:SSI589952 TBB589952:TCE589952 TKX589952:TMA589952 TUT589952:TVW589952 UEP589952:UFS589952 UOL589952:UPO589952 UYH589952:UZK589952 VID589952:VJG589952 VRZ589952:VTC589952 WBV589952:WCY589952 WLR589952:WMU589952 WVN589952:WWQ589952 D655488:AQ655488 JB655488:KE655488 SX655488:UA655488 ACT655488:ADW655488 AMP655488:ANS655488 AWL655488:AXO655488 BGH655488:BHK655488 BQD655488:BRG655488 BZZ655488:CBC655488 CJV655488:CKY655488 CTR655488:CUU655488 DDN655488:DEQ655488 DNJ655488:DOM655488 DXF655488:DYI655488 EHB655488:EIE655488 EQX655488:ESA655488 FAT655488:FBW655488 FKP655488:FLS655488 FUL655488:FVO655488 GEH655488:GFK655488 GOD655488:GPG655488 GXZ655488:GZC655488 HHV655488:HIY655488 HRR655488:HSU655488 IBN655488:ICQ655488 ILJ655488:IMM655488 IVF655488:IWI655488 JFB655488:JGE655488 JOX655488:JQA655488 JYT655488:JZW655488 KIP655488:KJS655488 KSL655488:KTO655488 LCH655488:LDK655488 LMD655488:LNG655488 LVZ655488:LXC655488 MFV655488:MGY655488 MPR655488:MQU655488 MZN655488:NAQ655488 NJJ655488:NKM655488 NTF655488:NUI655488 ODB655488:OEE655488 OMX655488:OOA655488 OWT655488:OXW655488 PGP655488:PHS655488 PQL655488:PRO655488 QAH655488:QBK655488 QKD655488:QLG655488 QTZ655488:QVC655488 RDV655488:REY655488 RNR655488:ROU655488 RXN655488:RYQ655488 SHJ655488:SIM655488 SRF655488:SSI655488 TBB655488:TCE655488 TKX655488:TMA655488 TUT655488:TVW655488 UEP655488:UFS655488 UOL655488:UPO655488 UYH655488:UZK655488 VID655488:VJG655488 VRZ655488:VTC655488 WBV655488:WCY655488 WLR655488:WMU655488 WVN655488:WWQ655488 D721024:AQ721024 JB721024:KE721024 SX721024:UA721024 ACT721024:ADW721024 AMP721024:ANS721024 AWL721024:AXO721024 BGH721024:BHK721024 BQD721024:BRG721024 BZZ721024:CBC721024 CJV721024:CKY721024 CTR721024:CUU721024 DDN721024:DEQ721024 DNJ721024:DOM721024 DXF721024:DYI721024 EHB721024:EIE721024 EQX721024:ESA721024 FAT721024:FBW721024 FKP721024:FLS721024 FUL721024:FVO721024 GEH721024:GFK721024 GOD721024:GPG721024 GXZ721024:GZC721024 HHV721024:HIY721024 HRR721024:HSU721024 IBN721024:ICQ721024 ILJ721024:IMM721024 IVF721024:IWI721024 JFB721024:JGE721024 JOX721024:JQA721024 JYT721024:JZW721024 KIP721024:KJS721024 KSL721024:KTO721024 LCH721024:LDK721024 LMD721024:LNG721024 LVZ721024:LXC721024 MFV721024:MGY721024 MPR721024:MQU721024 MZN721024:NAQ721024 NJJ721024:NKM721024 NTF721024:NUI721024 ODB721024:OEE721024 OMX721024:OOA721024 OWT721024:OXW721024 PGP721024:PHS721024 PQL721024:PRO721024 QAH721024:QBK721024 QKD721024:QLG721024 QTZ721024:QVC721024 RDV721024:REY721024 RNR721024:ROU721024 RXN721024:RYQ721024 SHJ721024:SIM721024 SRF721024:SSI721024 TBB721024:TCE721024 TKX721024:TMA721024 TUT721024:TVW721024 UEP721024:UFS721024 UOL721024:UPO721024 UYH721024:UZK721024 VID721024:VJG721024 VRZ721024:VTC721024 WBV721024:WCY721024 WLR721024:WMU721024 WVN721024:WWQ721024 D786560:AQ786560 JB786560:KE786560 SX786560:UA786560 ACT786560:ADW786560 AMP786560:ANS786560 AWL786560:AXO786560 BGH786560:BHK786560 BQD786560:BRG786560 BZZ786560:CBC786560 CJV786560:CKY786560 CTR786560:CUU786560 DDN786560:DEQ786560 DNJ786560:DOM786560 DXF786560:DYI786560 EHB786560:EIE786560 EQX786560:ESA786560 FAT786560:FBW786560 FKP786560:FLS786560 FUL786560:FVO786560 GEH786560:GFK786560 GOD786560:GPG786560 GXZ786560:GZC786560 HHV786560:HIY786560 HRR786560:HSU786560 IBN786560:ICQ786560 ILJ786560:IMM786560 IVF786560:IWI786560 JFB786560:JGE786560 JOX786560:JQA786560 JYT786560:JZW786560 KIP786560:KJS786560 KSL786560:KTO786560 LCH786560:LDK786560 LMD786560:LNG786560 LVZ786560:LXC786560 MFV786560:MGY786560 MPR786560:MQU786560 MZN786560:NAQ786560 NJJ786560:NKM786560 NTF786560:NUI786560 ODB786560:OEE786560 OMX786560:OOA786560 OWT786560:OXW786560 PGP786560:PHS786560 PQL786560:PRO786560 QAH786560:QBK786560 QKD786560:QLG786560 QTZ786560:QVC786560 RDV786560:REY786560 RNR786560:ROU786560 RXN786560:RYQ786560 SHJ786560:SIM786560 SRF786560:SSI786560 TBB786560:TCE786560 TKX786560:TMA786560 TUT786560:TVW786560 UEP786560:UFS786560 UOL786560:UPO786560 UYH786560:UZK786560 VID786560:VJG786560 VRZ786560:VTC786560 WBV786560:WCY786560 WLR786560:WMU786560 WVN786560:WWQ786560 D852096:AQ852096 JB852096:KE852096 SX852096:UA852096 ACT852096:ADW852096 AMP852096:ANS852096 AWL852096:AXO852096 BGH852096:BHK852096 BQD852096:BRG852096 BZZ852096:CBC852096 CJV852096:CKY852096 CTR852096:CUU852096 DDN852096:DEQ852096 DNJ852096:DOM852096 DXF852096:DYI852096 EHB852096:EIE852096 EQX852096:ESA852096 FAT852096:FBW852096 FKP852096:FLS852096 FUL852096:FVO852096 GEH852096:GFK852096 GOD852096:GPG852096 GXZ852096:GZC852096 HHV852096:HIY852096 HRR852096:HSU852096 IBN852096:ICQ852096 ILJ852096:IMM852096 IVF852096:IWI852096 JFB852096:JGE852096 JOX852096:JQA852096 JYT852096:JZW852096 KIP852096:KJS852096 KSL852096:KTO852096 LCH852096:LDK852096 LMD852096:LNG852096 LVZ852096:LXC852096 MFV852096:MGY852096 MPR852096:MQU852096 MZN852096:NAQ852096 NJJ852096:NKM852096 NTF852096:NUI852096 ODB852096:OEE852096 OMX852096:OOA852096 OWT852096:OXW852096 PGP852096:PHS852096 PQL852096:PRO852096 QAH852096:QBK852096 QKD852096:QLG852096 QTZ852096:QVC852096 RDV852096:REY852096 RNR852096:ROU852096 RXN852096:RYQ852096 SHJ852096:SIM852096 SRF852096:SSI852096 TBB852096:TCE852096 TKX852096:TMA852096 TUT852096:TVW852096 UEP852096:UFS852096 UOL852096:UPO852096 UYH852096:UZK852096 VID852096:VJG852096 VRZ852096:VTC852096 WBV852096:WCY852096 WLR852096:WMU852096 WVN852096:WWQ852096 D917632:AQ917632 JB917632:KE917632 SX917632:UA917632 ACT917632:ADW917632 AMP917632:ANS917632 AWL917632:AXO917632 BGH917632:BHK917632 BQD917632:BRG917632 BZZ917632:CBC917632 CJV917632:CKY917632 CTR917632:CUU917632 DDN917632:DEQ917632 DNJ917632:DOM917632 DXF917632:DYI917632 EHB917632:EIE917632 EQX917632:ESA917632 FAT917632:FBW917632 FKP917632:FLS917632 FUL917632:FVO917632 GEH917632:GFK917632 GOD917632:GPG917632 GXZ917632:GZC917632 HHV917632:HIY917632 HRR917632:HSU917632 IBN917632:ICQ917632 ILJ917632:IMM917632 IVF917632:IWI917632 JFB917632:JGE917632 JOX917632:JQA917632 JYT917632:JZW917632 KIP917632:KJS917632 KSL917632:KTO917632 LCH917632:LDK917632 LMD917632:LNG917632 LVZ917632:LXC917632 MFV917632:MGY917632 MPR917632:MQU917632 MZN917632:NAQ917632 NJJ917632:NKM917632 NTF917632:NUI917632 ODB917632:OEE917632 OMX917632:OOA917632 OWT917632:OXW917632 PGP917632:PHS917632 PQL917632:PRO917632 QAH917632:QBK917632 QKD917632:QLG917632 QTZ917632:QVC917632 RDV917632:REY917632 RNR917632:ROU917632 RXN917632:RYQ917632 SHJ917632:SIM917632 SRF917632:SSI917632 TBB917632:TCE917632 TKX917632:TMA917632 TUT917632:TVW917632 UEP917632:UFS917632 UOL917632:UPO917632 UYH917632:UZK917632 VID917632:VJG917632 VRZ917632:VTC917632 WBV917632:WCY917632 WLR917632:WMU917632 WVN917632:WWQ917632 D983168:AQ983168 JB983168:KE983168 SX983168:UA983168 ACT983168:ADW983168 AMP983168:ANS983168 AWL983168:AXO983168 BGH983168:BHK983168 BQD983168:BRG983168 BZZ983168:CBC983168 CJV983168:CKY983168 CTR983168:CUU983168 DDN983168:DEQ983168 DNJ983168:DOM983168 DXF983168:DYI983168 EHB983168:EIE983168 EQX983168:ESA983168 FAT983168:FBW983168 FKP983168:FLS983168 FUL983168:FVO983168 GEH983168:GFK983168 GOD983168:GPG983168 GXZ983168:GZC983168 HHV983168:HIY983168 HRR983168:HSU983168 IBN983168:ICQ983168 ILJ983168:IMM983168 IVF983168:IWI983168 JFB983168:JGE983168 JOX983168:JQA983168 JYT983168:JZW983168 KIP983168:KJS983168 KSL983168:KTO983168 LCH983168:LDK983168 LMD983168:LNG983168 LVZ983168:LXC983168 MFV983168:MGY983168 MPR983168:MQU983168 MZN983168:NAQ983168 NJJ983168:NKM983168 NTF983168:NUI983168 ODB983168:OEE983168 OMX983168:OOA983168 OWT983168:OXW983168 PGP983168:PHS983168 PQL983168:PRO983168 QAH983168:QBK983168 QKD983168:QLG983168 QTZ983168:QVC983168 RDV983168:REY983168 RNR983168:ROU983168 RXN983168:RYQ983168 SHJ983168:SIM983168 SRF983168:SSI983168 TBB983168:TCE983168 TKX983168:TMA983168 TUT983168:TVW983168 UEP983168:UFS983168 UOL983168:UPO983168 UYH983168:UZK983168 VID983168:VJG983168 VRZ983168:VTC983168 WBV983168:WCY983168 WLR983168:WMU983168 WVN983168:WWQ983168 WVN140:WWQ144 JB92:KE96 SX92:UA96 ACT92:ADW96 AMP92:ANS96 AWL92:AXO96 BGH92:BHK96 BQD92:BRG96 BZZ92:CBC96 CJV92:CKY96 CTR92:CUU96 DDN92:DEQ96 DNJ92:DOM96 DXF92:DYI96 EHB92:EIE96 EQX92:ESA96 FAT92:FBW96 FKP92:FLS96 FUL92:FVO96 GEH92:GFK96 GOD92:GPG96 GXZ92:GZC96 HHV92:HIY96 HRR92:HSU96 IBN92:ICQ96 ILJ92:IMM96 IVF92:IWI96 JFB92:JGE96 JOX92:JQA96 JYT92:JZW96 KIP92:KJS96 KSL92:KTO96 LCH92:LDK96 LMD92:LNG96 LVZ92:LXC96 MFV92:MGY96 MPR92:MQU96 MZN92:NAQ96 NJJ92:NKM96 NTF92:NUI96 ODB92:OEE96 OMX92:OOA96 OWT92:OXW96 PGP92:PHS96 PQL92:PRO96 QAH92:QBK96 QKD92:QLG96 QTZ92:QVC96 RDV92:REY96 RNR92:ROU96 RXN92:RYQ96 SHJ92:SIM96 SRF92:SSI96 TBB92:TCE96 TKX92:TMA96 TUT92:TVW96 UEP92:UFS96 UOL92:UPO96 UYH92:UZK96 VID92:VJG96 VRZ92:VTC96 WBV92:WCY96 WLR92:WMU96 WVN92:WWQ96 D65609:AQ65613 JB65609:KE65613 SX65609:UA65613 ACT65609:ADW65613 AMP65609:ANS65613 AWL65609:AXO65613 BGH65609:BHK65613 BQD65609:BRG65613 BZZ65609:CBC65613 CJV65609:CKY65613 CTR65609:CUU65613 DDN65609:DEQ65613 DNJ65609:DOM65613 DXF65609:DYI65613 EHB65609:EIE65613 EQX65609:ESA65613 FAT65609:FBW65613 FKP65609:FLS65613 FUL65609:FVO65613 GEH65609:GFK65613 GOD65609:GPG65613 GXZ65609:GZC65613 HHV65609:HIY65613 HRR65609:HSU65613 IBN65609:ICQ65613 ILJ65609:IMM65613 IVF65609:IWI65613 JFB65609:JGE65613 JOX65609:JQA65613 JYT65609:JZW65613 KIP65609:KJS65613 KSL65609:KTO65613 LCH65609:LDK65613 LMD65609:LNG65613 LVZ65609:LXC65613 MFV65609:MGY65613 MPR65609:MQU65613 MZN65609:NAQ65613 NJJ65609:NKM65613 NTF65609:NUI65613 ODB65609:OEE65613 OMX65609:OOA65613 OWT65609:OXW65613 PGP65609:PHS65613 PQL65609:PRO65613 QAH65609:QBK65613 QKD65609:QLG65613 QTZ65609:QVC65613 RDV65609:REY65613 RNR65609:ROU65613 RXN65609:RYQ65613 SHJ65609:SIM65613 SRF65609:SSI65613 TBB65609:TCE65613 TKX65609:TMA65613 TUT65609:TVW65613 UEP65609:UFS65613 UOL65609:UPO65613 UYH65609:UZK65613 VID65609:VJG65613 VRZ65609:VTC65613 WBV65609:WCY65613 WLR65609:WMU65613 WVN65609:WWQ65613 D131145:AQ131149 JB131145:KE131149 SX131145:UA131149 ACT131145:ADW131149 AMP131145:ANS131149 AWL131145:AXO131149 BGH131145:BHK131149 BQD131145:BRG131149 BZZ131145:CBC131149 CJV131145:CKY131149 CTR131145:CUU131149 DDN131145:DEQ131149 DNJ131145:DOM131149 DXF131145:DYI131149 EHB131145:EIE131149 EQX131145:ESA131149 FAT131145:FBW131149 FKP131145:FLS131149 FUL131145:FVO131149 GEH131145:GFK131149 GOD131145:GPG131149 GXZ131145:GZC131149 HHV131145:HIY131149 HRR131145:HSU131149 IBN131145:ICQ131149 ILJ131145:IMM131149 IVF131145:IWI131149 JFB131145:JGE131149 JOX131145:JQA131149 JYT131145:JZW131149 KIP131145:KJS131149 KSL131145:KTO131149 LCH131145:LDK131149 LMD131145:LNG131149 LVZ131145:LXC131149 MFV131145:MGY131149 MPR131145:MQU131149 MZN131145:NAQ131149 NJJ131145:NKM131149 NTF131145:NUI131149 ODB131145:OEE131149 OMX131145:OOA131149 OWT131145:OXW131149 PGP131145:PHS131149 PQL131145:PRO131149 QAH131145:QBK131149 QKD131145:QLG131149 QTZ131145:QVC131149 RDV131145:REY131149 RNR131145:ROU131149 RXN131145:RYQ131149 SHJ131145:SIM131149 SRF131145:SSI131149 TBB131145:TCE131149 TKX131145:TMA131149 TUT131145:TVW131149 UEP131145:UFS131149 UOL131145:UPO131149 UYH131145:UZK131149 VID131145:VJG131149 VRZ131145:VTC131149 WBV131145:WCY131149 WLR131145:WMU131149 WVN131145:WWQ131149 D196681:AQ196685 JB196681:KE196685 SX196681:UA196685 ACT196681:ADW196685 AMP196681:ANS196685 AWL196681:AXO196685 BGH196681:BHK196685 BQD196681:BRG196685 BZZ196681:CBC196685 CJV196681:CKY196685 CTR196681:CUU196685 DDN196681:DEQ196685 DNJ196681:DOM196685 DXF196681:DYI196685 EHB196681:EIE196685 EQX196681:ESA196685 FAT196681:FBW196685 FKP196681:FLS196685 FUL196681:FVO196685 GEH196681:GFK196685 GOD196681:GPG196685 GXZ196681:GZC196685 HHV196681:HIY196685 HRR196681:HSU196685 IBN196681:ICQ196685 ILJ196681:IMM196685 IVF196681:IWI196685 JFB196681:JGE196685 JOX196681:JQA196685 JYT196681:JZW196685 KIP196681:KJS196685 KSL196681:KTO196685 LCH196681:LDK196685 LMD196681:LNG196685 LVZ196681:LXC196685 MFV196681:MGY196685 MPR196681:MQU196685 MZN196681:NAQ196685 NJJ196681:NKM196685 NTF196681:NUI196685 ODB196681:OEE196685 OMX196681:OOA196685 OWT196681:OXW196685 PGP196681:PHS196685 PQL196681:PRO196685 QAH196681:QBK196685 QKD196681:QLG196685 QTZ196681:QVC196685 RDV196681:REY196685 RNR196681:ROU196685 RXN196681:RYQ196685 SHJ196681:SIM196685 SRF196681:SSI196685 TBB196681:TCE196685 TKX196681:TMA196685 TUT196681:TVW196685 UEP196681:UFS196685 UOL196681:UPO196685 UYH196681:UZK196685 VID196681:VJG196685 VRZ196681:VTC196685 WBV196681:WCY196685 WLR196681:WMU196685 WVN196681:WWQ196685 D262217:AQ262221 JB262217:KE262221 SX262217:UA262221 ACT262217:ADW262221 AMP262217:ANS262221 AWL262217:AXO262221 BGH262217:BHK262221 BQD262217:BRG262221 BZZ262217:CBC262221 CJV262217:CKY262221 CTR262217:CUU262221 DDN262217:DEQ262221 DNJ262217:DOM262221 DXF262217:DYI262221 EHB262217:EIE262221 EQX262217:ESA262221 FAT262217:FBW262221 FKP262217:FLS262221 FUL262217:FVO262221 GEH262217:GFK262221 GOD262217:GPG262221 GXZ262217:GZC262221 HHV262217:HIY262221 HRR262217:HSU262221 IBN262217:ICQ262221 ILJ262217:IMM262221 IVF262217:IWI262221 JFB262217:JGE262221 JOX262217:JQA262221 JYT262217:JZW262221 KIP262217:KJS262221 KSL262217:KTO262221 LCH262217:LDK262221 LMD262217:LNG262221 LVZ262217:LXC262221 MFV262217:MGY262221 MPR262217:MQU262221 MZN262217:NAQ262221 NJJ262217:NKM262221 NTF262217:NUI262221 ODB262217:OEE262221 OMX262217:OOA262221 OWT262217:OXW262221 PGP262217:PHS262221 PQL262217:PRO262221 QAH262217:QBK262221 QKD262217:QLG262221 QTZ262217:QVC262221 RDV262217:REY262221 RNR262217:ROU262221 RXN262217:RYQ262221 SHJ262217:SIM262221 SRF262217:SSI262221 TBB262217:TCE262221 TKX262217:TMA262221 TUT262217:TVW262221 UEP262217:UFS262221 UOL262217:UPO262221 UYH262217:UZK262221 VID262217:VJG262221 VRZ262217:VTC262221 WBV262217:WCY262221 WLR262217:WMU262221 WVN262217:WWQ262221 D327753:AQ327757 JB327753:KE327757 SX327753:UA327757 ACT327753:ADW327757 AMP327753:ANS327757 AWL327753:AXO327757 BGH327753:BHK327757 BQD327753:BRG327757 BZZ327753:CBC327757 CJV327753:CKY327757 CTR327753:CUU327757 DDN327753:DEQ327757 DNJ327753:DOM327757 DXF327753:DYI327757 EHB327753:EIE327757 EQX327753:ESA327757 FAT327753:FBW327757 FKP327753:FLS327757 FUL327753:FVO327757 GEH327753:GFK327757 GOD327753:GPG327757 GXZ327753:GZC327757 HHV327753:HIY327757 HRR327753:HSU327757 IBN327753:ICQ327757 ILJ327753:IMM327757 IVF327753:IWI327757 JFB327753:JGE327757 JOX327753:JQA327757 JYT327753:JZW327757 KIP327753:KJS327757 KSL327753:KTO327757 LCH327753:LDK327757 LMD327753:LNG327757 LVZ327753:LXC327757 MFV327753:MGY327757 MPR327753:MQU327757 MZN327753:NAQ327757 NJJ327753:NKM327757 NTF327753:NUI327757 ODB327753:OEE327757 OMX327753:OOA327757 OWT327753:OXW327757 PGP327753:PHS327757 PQL327753:PRO327757 QAH327753:QBK327757 QKD327753:QLG327757 QTZ327753:QVC327757 RDV327753:REY327757 RNR327753:ROU327757 RXN327753:RYQ327757 SHJ327753:SIM327757 SRF327753:SSI327757 TBB327753:TCE327757 TKX327753:TMA327757 TUT327753:TVW327757 UEP327753:UFS327757 UOL327753:UPO327757 UYH327753:UZK327757 VID327753:VJG327757 VRZ327753:VTC327757 WBV327753:WCY327757 WLR327753:WMU327757 WVN327753:WWQ327757 D393289:AQ393293 JB393289:KE393293 SX393289:UA393293 ACT393289:ADW393293 AMP393289:ANS393293 AWL393289:AXO393293 BGH393289:BHK393293 BQD393289:BRG393293 BZZ393289:CBC393293 CJV393289:CKY393293 CTR393289:CUU393293 DDN393289:DEQ393293 DNJ393289:DOM393293 DXF393289:DYI393293 EHB393289:EIE393293 EQX393289:ESA393293 FAT393289:FBW393293 FKP393289:FLS393293 FUL393289:FVO393293 GEH393289:GFK393293 GOD393289:GPG393293 GXZ393289:GZC393293 HHV393289:HIY393293 HRR393289:HSU393293 IBN393289:ICQ393293 ILJ393289:IMM393293 IVF393289:IWI393293 JFB393289:JGE393293 JOX393289:JQA393293 JYT393289:JZW393293 KIP393289:KJS393293 KSL393289:KTO393293 LCH393289:LDK393293 LMD393289:LNG393293 LVZ393289:LXC393293 MFV393289:MGY393293 MPR393289:MQU393293 MZN393289:NAQ393293 NJJ393289:NKM393293 NTF393289:NUI393293 ODB393289:OEE393293 OMX393289:OOA393293 OWT393289:OXW393293 PGP393289:PHS393293 PQL393289:PRO393293 QAH393289:QBK393293 QKD393289:QLG393293 QTZ393289:QVC393293 RDV393289:REY393293 RNR393289:ROU393293 RXN393289:RYQ393293 SHJ393289:SIM393293 SRF393289:SSI393293 TBB393289:TCE393293 TKX393289:TMA393293 TUT393289:TVW393293 UEP393289:UFS393293 UOL393289:UPO393293 UYH393289:UZK393293 VID393289:VJG393293 VRZ393289:VTC393293 WBV393289:WCY393293 WLR393289:WMU393293 WVN393289:WWQ393293 D458825:AQ458829 JB458825:KE458829 SX458825:UA458829 ACT458825:ADW458829 AMP458825:ANS458829 AWL458825:AXO458829 BGH458825:BHK458829 BQD458825:BRG458829 BZZ458825:CBC458829 CJV458825:CKY458829 CTR458825:CUU458829 DDN458825:DEQ458829 DNJ458825:DOM458829 DXF458825:DYI458829 EHB458825:EIE458829 EQX458825:ESA458829 FAT458825:FBW458829 FKP458825:FLS458829 FUL458825:FVO458829 GEH458825:GFK458829 GOD458825:GPG458829 GXZ458825:GZC458829 HHV458825:HIY458829 HRR458825:HSU458829 IBN458825:ICQ458829 ILJ458825:IMM458829 IVF458825:IWI458829 JFB458825:JGE458829 JOX458825:JQA458829 JYT458825:JZW458829 KIP458825:KJS458829 KSL458825:KTO458829 LCH458825:LDK458829 LMD458825:LNG458829 LVZ458825:LXC458829 MFV458825:MGY458829 MPR458825:MQU458829 MZN458825:NAQ458829 NJJ458825:NKM458829 NTF458825:NUI458829 ODB458825:OEE458829 OMX458825:OOA458829 OWT458825:OXW458829 PGP458825:PHS458829 PQL458825:PRO458829 QAH458825:QBK458829 QKD458825:QLG458829 QTZ458825:QVC458829 RDV458825:REY458829 RNR458825:ROU458829 RXN458825:RYQ458829 SHJ458825:SIM458829 SRF458825:SSI458829 TBB458825:TCE458829 TKX458825:TMA458829 TUT458825:TVW458829 UEP458825:UFS458829 UOL458825:UPO458829 UYH458825:UZK458829 VID458825:VJG458829 VRZ458825:VTC458829 WBV458825:WCY458829 WLR458825:WMU458829 WVN458825:WWQ458829 D524361:AQ524365 JB524361:KE524365 SX524361:UA524365 ACT524361:ADW524365 AMP524361:ANS524365 AWL524361:AXO524365 BGH524361:BHK524365 BQD524361:BRG524365 BZZ524361:CBC524365 CJV524361:CKY524365 CTR524361:CUU524365 DDN524361:DEQ524365 DNJ524361:DOM524365 DXF524361:DYI524365 EHB524361:EIE524365 EQX524361:ESA524365 FAT524361:FBW524365 FKP524361:FLS524365 FUL524361:FVO524365 GEH524361:GFK524365 GOD524361:GPG524365 GXZ524361:GZC524365 HHV524361:HIY524365 HRR524361:HSU524365 IBN524361:ICQ524365 ILJ524361:IMM524365 IVF524361:IWI524365 JFB524361:JGE524365 JOX524361:JQA524365 JYT524361:JZW524365 KIP524361:KJS524365 KSL524361:KTO524365 LCH524361:LDK524365 LMD524361:LNG524365 LVZ524361:LXC524365 MFV524361:MGY524365 MPR524361:MQU524365 MZN524361:NAQ524365 NJJ524361:NKM524365 NTF524361:NUI524365 ODB524361:OEE524365 OMX524361:OOA524365 OWT524361:OXW524365 PGP524361:PHS524365 PQL524361:PRO524365 QAH524361:QBK524365 QKD524361:QLG524365 QTZ524361:QVC524365 RDV524361:REY524365 RNR524361:ROU524365 RXN524361:RYQ524365 SHJ524361:SIM524365 SRF524361:SSI524365 TBB524361:TCE524365 TKX524361:TMA524365 TUT524361:TVW524365 UEP524361:UFS524365 UOL524361:UPO524365 UYH524361:UZK524365 VID524361:VJG524365 VRZ524361:VTC524365 WBV524361:WCY524365 WLR524361:WMU524365 WVN524361:WWQ524365 D589897:AQ589901 JB589897:KE589901 SX589897:UA589901 ACT589897:ADW589901 AMP589897:ANS589901 AWL589897:AXO589901 BGH589897:BHK589901 BQD589897:BRG589901 BZZ589897:CBC589901 CJV589897:CKY589901 CTR589897:CUU589901 DDN589897:DEQ589901 DNJ589897:DOM589901 DXF589897:DYI589901 EHB589897:EIE589901 EQX589897:ESA589901 FAT589897:FBW589901 FKP589897:FLS589901 FUL589897:FVO589901 GEH589897:GFK589901 GOD589897:GPG589901 GXZ589897:GZC589901 HHV589897:HIY589901 HRR589897:HSU589901 IBN589897:ICQ589901 ILJ589897:IMM589901 IVF589897:IWI589901 JFB589897:JGE589901 JOX589897:JQA589901 JYT589897:JZW589901 KIP589897:KJS589901 KSL589897:KTO589901 LCH589897:LDK589901 LMD589897:LNG589901 LVZ589897:LXC589901 MFV589897:MGY589901 MPR589897:MQU589901 MZN589897:NAQ589901 NJJ589897:NKM589901 NTF589897:NUI589901 ODB589897:OEE589901 OMX589897:OOA589901 OWT589897:OXW589901 PGP589897:PHS589901 PQL589897:PRO589901 QAH589897:QBK589901 QKD589897:QLG589901 QTZ589897:QVC589901 RDV589897:REY589901 RNR589897:ROU589901 RXN589897:RYQ589901 SHJ589897:SIM589901 SRF589897:SSI589901 TBB589897:TCE589901 TKX589897:TMA589901 TUT589897:TVW589901 UEP589897:UFS589901 UOL589897:UPO589901 UYH589897:UZK589901 VID589897:VJG589901 VRZ589897:VTC589901 WBV589897:WCY589901 WLR589897:WMU589901 WVN589897:WWQ589901 D655433:AQ655437 JB655433:KE655437 SX655433:UA655437 ACT655433:ADW655437 AMP655433:ANS655437 AWL655433:AXO655437 BGH655433:BHK655437 BQD655433:BRG655437 BZZ655433:CBC655437 CJV655433:CKY655437 CTR655433:CUU655437 DDN655433:DEQ655437 DNJ655433:DOM655437 DXF655433:DYI655437 EHB655433:EIE655437 EQX655433:ESA655437 FAT655433:FBW655437 FKP655433:FLS655437 FUL655433:FVO655437 GEH655433:GFK655437 GOD655433:GPG655437 GXZ655433:GZC655437 HHV655433:HIY655437 HRR655433:HSU655437 IBN655433:ICQ655437 ILJ655433:IMM655437 IVF655433:IWI655437 JFB655433:JGE655437 JOX655433:JQA655437 JYT655433:JZW655437 KIP655433:KJS655437 KSL655433:KTO655437 LCH655433:LDK655437 LMD655433:LNG655437 LVZ655433:LXC655437 MFV655433:MGY655437 MPR655433:MQU655437 MZN655433:NAQ655437 NJJ655433:NKM655437 NTF655433:NUI655437 ODB655433:OEE655437 OMX655433:OOA655437 OWT655433:OXW655437 PGP655433:PHS655437 PQL655433:PRO655437 QAH655433:QBK655437 QKD655433:QLG655437 QTZ655433:QVC655437 RDV655433:REY655437 RNR655433:ROU655437 RXN655433:RYQ655437 SHJ655433:SIM655437 SRF655433:SSI655437 TBB655433:TCE655437 TKX655433:TMA655437 TUT655433:TVW655437 UEP655433:UFS655437 UOL655433:UPO655437 UYH655433:UZK655437 VID655433:VJG655437 VRZ655433:VTC655437 WBV655433:WCY655437 WLR655433:WMU655437 WVN655433:WWQ655437 D720969:AQ720973 JB720969:KE720973 SX720969:UA720973 ACT720969:ADW720973 AMP720969:ANS720973 AWL720969:AXO720973 BGH720969:BHK720973 BQD720969:BRG720973 BZZ720969:CBC720973 CJV720969:CKY720973 CTR720969:CUU720973 DDN720969:DEQ720973 DNJ720969:DOM720973 DXF720969:DYI720973 EHB720969:EIE720973 EQX720969:ESA720973 FAT720969:FBW720973 FKP720969:FLS720973 FUL720969:FVO720973 GEH720969:GFK720973 GOD720969:GPG720973 GXZ720969:GZC720973 HHV720969:HIY720973 HRR720969:HSU720973 IBN720969:ICQ720973 ILJ720969:IMM720973 IVF720969:IWI720973 JFB720969:JGE720973 JOX720969:JQA720973 JYT720969:JZW720973 KIP720969:KJS720973 KSL720969:KTO720973 LCH720969:LDK720973 LMD720969:LNG720973 LVZ720969:LXC720973 MFV720969:MGY720973 MPR720969:MQU720973 MZN720969:NAQ720973 NJJ720969:NKM720973 NTF720969:NUI720973 ODB720969:OEE720973 OMX720969:OOA720973 OWT720969:OXW720973 PGP720969:PHS720973 PQL720969:PRO720973 QAH720969:QBK720973 QKD720969:QLG720973 QTZ720969:QVC720973 RDV720969:REY720973 RNR720969:ROU720973 RXN720969:RYQ720973 SHJ720969:SIM720973 SRF720969:SSI720973 TBB720969:TCE720973 TKX720969:TMA720973 TUT720969:TVW720973 UEP720969:UFS720973 UOL720969:UPO720973 UYH720969:UZK720973 VID720969:VJG720973 VRZ720969:VTC720973 WBV720969:WCY720973 WLR720969:WMU720973 WVN720969:WWQ720973 D786505:AQ786509 JB786505:KE786509 SX786505:UA786509 ACT786505:ADW786509 AMP786505:ANS786509 AWL786505:AXO786509 BGH786505:BHK786509 BQD786505:BRG786509 BZZ786505:CBC786509 CJV786505:CKY786509 CTR786505:CUU786509 DDN786505:DEQ786509 DNJ786505:DOM786509 DXF786505:DYI786509 EHB786505:EIE786509 EQX786505:ESA786509 FAT786505:FBW786509 FKP786505:FLS786509 FUL786505:FVO786509 GEH786505:GFK786509 GOD786505:GPG786509 GXZ786505:GZC786509 HHV786505:HIY786509 HRR786505:HSU786509 IBN786505:ICQ786509 ILJ786505:IMM786509 IVF786505:IWI786509 JFB786505:JGE786509 JOX786505:JQA786509 JYT786505:JZW786509 KIP786505:KJS786509 KSL786505:KTO786509 LCH786505:LDK786509 LMD786505:LNG786509 LVZ786505:LXC786509 MFV786505:MGY786509 MPR786505:MQU786509 MZN786505:NAQ786509 NJJ786505:NKM786509 NTF786505:NUI786509 ODB786505:OEE786509 OMX786505:OOA786509 OWT786505:OXW786509 PGP786505:PHS786509 PQL786505:PRO786509 QAH786505:QBK786509 QKD786505:QLG786509 QTZ786505:QVC786509 RDV786505:REY786509 RNR786505:ROU786509 RXN786505:RYQ786509 SHJ786505:SIM786509 SRF786505:SSI786509 TBB786505:TCE786509 TKX786505:TMA786509 TUT786505:TVW786509 UEP786505:UFS786509 UOL786505:UPO786509 UYH786505:UZK786509 VID786505:VJG786509 VRZ786505:VTC786509 WBV786505:WCY786509 WLR786505:WMU786509 WVN786505:WWQ786509 D852041:AQ852045 JB852041:KE852045 SX852041:UA852045 ACT852041:ADW852045 AMP852041:ANS852045 AWL852041:AXO852045 BGH852041:BHK852045 BQD852041:BRG852045 BZZ852041:CBC852045 CJV852041:CKY852045 CTR852041:CUU852045 DDN852041:DEQ852045 DNJ852041:DOM852045 DXF852041:DYI852045 EHB852041:EIE852045 EQX852041:ESA852045 FAT852041:FBW852045 FKP852041:FLS852045 FUL852041:FVO852045 GEH852041:GFK852045 GOD852041:GPG852045 GXZ852041:GZC852045 HHV852041:HIY852045 HRR852041:HSU852045 IBN852041:ICQ852045 ILJ852041:IMM852045 IVF852041:IWI852045 JFB852041:JGE852045 JOX852041:JQA852045 JYT852041:JZW852045 KIP852041:KJS852045 KSL852041:KTO852045 LCH852041:LDK852045 LMD852041:LNG852045 LVZ852041:LXC852045 MFV852041:MGY852045 MPR852041:MQU852045 MZN852041:NAQ852045 NJJ852041:NKM852045 NTF852041:NUI852045 ODB852041:OEE852045 OMX852041:OOA852045 OWT852041:OXW852045 PGP852041:PHS852045 PQL852041:PRO852045 QAH852041:QBK852045 QKD852041:QLG852045 QTZ852041:QVC852045 RDV852041:REY852045 RNR852041:ROU852045 RXN852041:RYQ852045 SHJ852041:SIM852045 SRF852041:SSI852045 TBB852041:TCE852045 TKX852041:TMA852045 TUT852041:TVW852045 UEP852041:UFS852045 UOL852041:UPO852045 UYH852041:UZK852045 VID852041:VJG852045 VRZ852041:VTC852045 WBV852041:WCY852045 WLR852041:WMU852045 WVN852041:WWQ852045 D917577:AQ917581 JB917577:KE917581 SX917577:UA917581 ACT917577:ADW917581 AMP917577:ANS917581 AWL917577:AXO917581 BGH917577:BHK917581 BQD917577:BRG917581 BZZ917577:CBC917581 CJV917577:CKY917581 CTR917577:CUU917581 DDN917577:DEQ917581 DNJ917577:DOM917581 DXF917577:DYI917581 EHB917577:EIE917581 EQX917577:ESA917581 FAT917577:FBW917581 FKP917577:FLS917581 FUL917577:FVO917581 GEH917577:GFK917581 GOD917577:GPG917581 GXZ917577:GZC917581 HHV917577:HIY917581 HRR917577:HSU917581 IBN917577:ICQ917581 ILJ917577:IMM917581 IVF917577:IWI917581 JFB917577:JGE917581 JOX917577:JQA917581 JYT917577:JZW917581 KIP917577:KJS917581 KSL917577:KTO917581 LCH917577:LDK917581 LMD917577:LNG917581 LVZ917577:LXC917581 MFV917577:MGY917581 MPR917577:MQU917581 MZN917577:NAQ917581 NJJ917577:NKM917581 NTF917577:NUI917581 ODB917577:OEE917581 OMX917577:OOA917581 OWT917577:OXW917581 PGP917577:PHS917581 PQL917577:PRO917581 QAH917577:QBK917581 QKD917577:QLG917581 QTZ917577:QVC917581 RDV917577:REY917581 RNR917577:ROU917581 RXN917577:RYQ917581 SHJ917577:SIM917581 SRF917577:SSI917581 TBB917577:TCE917581 TKX917577:TMA917581 TUT917577:TVW917581 UEP917577:UFS917581 UOL917577:UPO917581 UYH917577:UZK917581 VID917577:VJG917581 VRZ917577:VTC917581 WBV917577:WCY917581 WLR917577:WMU917581 WVN917577:WWQ917581 D983113:AQ983117 JB983113:KE983117 SX983113:UA983117 ACT983113:ADW983117 AMP983113:ANS983117 AWL983113:AXO983117 BGH983113:BHK983117 BQD983113:BRG983117 BZZ983113:CBC983117 CJV983113:CKY983117 CTR983113:CUU983117 DDN983113:DEQ983117 DNJ983113:DOM983117 DXF983113:DYI983117 EHB983113:EIE983117 EQX983113:ESA983117 FAT983113:FBW983117 FKP983113:FLS983117 FUL983113:FVO983117 GEH983113:GFK983117 GOD983113:GPG983117 GXZ983113:GZC983117 HHV983113:HIY983117 HRR983113:HSU983117 IBN983113:ICQ983117 ILJ983113:IMM983117 IVF983113:IWI983117 JFB983113:JGE983117 JOX983113:JQA983117 JYT983113:JZW983117 KIP983113:KJS983117 KSL983113:KTO983117 LCH983113:LDK983117 LMD983113:LNG983117 LVZ983113:LXC983117 MFV983113:MGY983117 MPR983113:MQU983117 MZN983113:NAQ983117 NJJ983113:NKM983117 NTF983113:NUI983117 ODB983113:OEE983117 OMX983113:OOA983117 OWT983113:OXW983117 PGP983113:PHS983117 PQL983113:PRO983117 QAH983113:QBK983117 QKD983113:QLG983117 QTZ983113:QVC983117 RDV983113:REY983117 RNR983113:ROU983117 RXN983113:RYQ983117 SHJ983113:SIM983117 SRF983113:SSI983117 TBB983113:TCE983117 TKX983113:TMA983117 TUT983113:TVW983117 UEP983113:UFS983117 UOL983113:UPO983117 UYH983113:UZK983117 VID983113:VJG983117 VRZ983113:VTC983117 WBV983113:WCY983117 WLR983113:WMU983117 WVN983113:WWQ983117 UEP140:UFS144 JB146:KE159 SX146:UA159 ACT146:ADW159 AMP146:ANS159 AWL146:AXO159 BGH146:BHK159 BQD146:BRG159 BZZ146:CBC159 CJV146:CKY159 CTR146:CUU159 DDN146:DEQ159 DNJ146:DOM159 DXF146:DYI159 EHB146:EIE159 EQX146:ESA159 FAT146:FBW159 FKP146:FLS159 FUL146:FVO159 GEH146:GFK159 GOD146:GPG159 GXZ146:GZC159 HHV146:HIY159 HRR146:HSU159 IBN146:ICQ159 ILJ146:IMM159 IVF146:IWI159 JFB146:JGE159 JOX146:JQA159 JYT146:JZW159 KIP146:KJS159 KSL146:KTO159 LCH146:LDK159 LMD146:LNG159 LVZ146:LXC159 MFV146:MGY159 MPR146:MQU159 MZN146:NAQ159 NJJ146:NKM159 NTF146:NUI159 ODB146:OEE159 OMX146:OOA159 OWT146:OXW159 PGP146:PHS159 PQL146:PRO159 QAH146:QBK159 QKD146:QLG159 QTZ146:QVC159 RDV146:REY159 RNR146:ROU159 RXN146:RYQ159 SHJ146:SIM159 SRF146:SSI159 TBB146:TCE159 TKX146:TMA159 TUT146:TVW159 UEP146:UFS159 UOL146:UPO159 UYH146:UZK159 VID146:VJG159 VRZ146:VTC159 WBV146:WCY159 WLR146:WMU159 WVN146:WWQ159 TUT140:TVW144 JB161:KE163 SX161:UA163 ACT161:ADW163 AMP161:ANS163 AWL161:AXO163 BGH161:BHK163 BQD161:BRG163 BZZ161:CBC163 CJV161:CKY163 CTR161:CUU163 DDN161:DEQ163 DNJ161:DOM163 DXF161:DYI163 EHB161:EIE163 EQX161:ESA163 FAT161:FBW163 FKP161:FLS163 FUL161:FVO163 GEH161:GFK163 GOD161:GPG163 GXZ161:GZC163 HHV161:HIY163 HRR161:HSU163 IBN161:ICQ163 ILJ161:IMM163 IVF161:IWI163 JFB161:JGE163 JOX161:JQA163 JYT161:JZW163 KIP161:KJS163 KSL161:KTO163 LCH161:LDK163 LMD161:LNG163 LVZ161:LXC163 MFV161:MGY163 MPR161:MQU163 MZN161:NAQ163 NJJ161:NKM163 NTF161:NUI163 ODB161:OEE163 OMX161:OOA163 OWT161:OXW163 PGP161:PHS163 PQL161:PRO163 QAH161:QBK163 QKD161:QLG163 QTZ161:QVC163 RDV161:REY163 RNR161:ROU163 RXN161:RYQ163 SHJ161:SIM163 SRF161:SSI163 TBB161:TCE163 TKX161:TMA163 TUT161:TVW163 UEP161:UFS163 UOL161:UPO163 UYH161:UZK163 VID161:VJG163 VRZ161:VTC163 WBV161:WCY163 WLR161:WMU163 WVN161:WWQ163 SRF140:SSI144 JB167:KE167 SX167:UA167 ACT167:ADW167 AMP167:ANS167 AWL167:AXO167 BGH167:BHK167 BQD167:BRG167 BZZ167:CBC167 CJV167:CKY167 CTR167:CUU167 DDN167:DEQ167 DNJ167:DOM167 DXF167:DYI167 EHB167:EIE167 EQX167:ESA167 FAT167:FBW167 FKP167:FLS167 FUL167:FVO167 GEH167:GFK167 GOD167:GPG167 GXZ167:GZC167 HHV167:HIY167 HRR167:HSU167 IBN167:ICQ167 ILJ167:IMM167 IVF167:IWI167 JFB167:JGE167 JOX167:JQA167 JYT167:JZW167 KIP167:KJS167 KSL167:KTO167 LCH167:LDK167 LMD167:LNG167 LVZ167:LXC167 MFV167:MGY167 MPR167:MQU167 MZN167:NAQ167 NJJ167:NKM167 NTF167:NUI167 ODB167:OEE167 OMX167:OOA167 OWT167:OXW167 PGP167:PHS167 PQL167:PRO167 QAH167:QBK167 QKD167:QLG167 QTZ167:QVC167 RDV167:REY167 RNR167:ROU167 RXN167:RYQ167 SHJ167:SIM167 SRF167:SSI167 TBB167:TCE167 TKX167:TMA167 TUT167:TVW167 UEP167:UFS167 UOL167:UPO167 UYH167:UZK167 VID167:VJG167 VRZ167:VTC167 WBV167:WCY167 WLR167:WMU167 WVN167:WWQ167 RXN140:RYQ144 JB175:KE175 SX175:UA175 ACT175:ADW175 AMP175:ANS175 AWL175:AXO175 BGH175:BHK175 BQD175:BRG175 BZZ175:CBC175 CJV175:CKY175 CTR175:CUU175 DDN175:DEQ175 DNJ175:DOM175 DXF175:DYI175 EHB175:EIE175 EQX175:ESA175 FAT175:FBW175 FKP175:FLS175 FUL175:FVO175 GEH175:GFK175 GOD175:GPG175 GXZ175:GZC175 HHV175:HIY175 HRR175:HSU175 IBN175:ICQ175 ILJ175:IMM175 IVF175:IWI175 JFB175:JGE175 JOX175:JQA175 JYT175:JZW175 KIP175:KJS175 KSL175:KTO175 LCH175:LDK175 LMD175:LNG175 LVZ175:LXC175 MFV175:MGY175 MPR175:MQU175 MZN175:NAQ175 NJJ175:NKM175 NTF175:NUI175 ODB175:OEE175 OMX175:OOA175 OWT175:OXW175 PGP175:PHS175 PQL175:PRO175 QAH175:QBK175 QKD175:QLG175 QTZ175:QVC175 RDV175:REY175 RNR175:ROU175 RXN175:RYQ175 SHJ175:SIM175 SRF175:SSI175 TBB175:TCE175 TKX175:TMA175 TUT175:TVW175 UEP175:UFS175 UOL175:UPO175 UYH175:UZK175 VID175:VJG175 VRZ175:VTC175 WBV175:WCY175 WLR175:WMU175 WVN175:WWQ175 QAH140:QBK144 JB177:KE177 SX177:UA177 ACT177:ADW177 AMP177:ANS177 AWL177:AXO177 BGH177:BHK177 BQD177:BRG177 BZZ177:CBC177 CJV177:CKY177 CTR177:CUU177 DDN177:DEQ177 DNJ177:DOM177 DXF177:DYI177 EHB177:EIE177 EQX177:ESA177 FAT177:FBW177 FKP177:FLS177 FUL177:FVO177 GEH177:GFK177 GOD177:GPG177 GXZ177:GZC177 HHV177:HIY177 HRR177:HSU177 IBN177:ICQ177 ILJ177:IMM177 IVF177:IWI177 JFB177:JGE177 JOX177:JQA177 JYT177:JZW177 KIP177:KJS177 KSL177:KTO177 LCH177:LDK177 LMD177:LNG177 LVZ177:LXC177 MFV177:MGY177 MPR177:MQU177 MZN177:NAQ177 NJJ177:NKM177 NTF177:NUI177 ODB177:OEE177 OMX177:OOA177 OWT177:OXW177 PGP177:PHS177 PQL177:PRO177 QAH177:QBK177 QKD177:QLG177 QTZ177:QVC177 RDV177:REY177 RNR177:ROU177 RXN177:RYQ177 SHJ177:SIM177 SRF177:SSI177 TBB177:TCE177 TKX177:TMA177 TUT177:TVW177 UEP177:UFS177 UOL177:UPO177 UYH177:UZK177 VID177:VJG177 VRZ177:VTC177 WBV177:WCY177 WLR177:WMU177 WVN177:WWQ177 TBB140:TCE144 RDV140:REY144 JB180:KE180 SX180:UA180 ACT180:ADW180 AMP180:ANS180 AWL180:AXO180 BGH180:BHK180 BQD180:BRG180 BZZ180:CBC180 CJV180:CKY180 CTR180:CUU180 DDN180:DEQ180 DNJ180:DOM180 DXF180:DYI180 EHB180:EIE180 EQX180:ESA180 FAT180:FBW180 FKP180:FLS180 FUL180:FVO180 GEH180:GFK180 GOD180:GPG180 GXZ180:GZC180 HHV180:HIY180 HRR180:HSU180 IBN180:ICQ180 ILJ180:IMM180 IVF180:IWI180 JFB180:JGE180 JOX180:JQA180 JYT180:JZW180 KIP180:KJS180 KSL180:KTO180 LCH180:LDK180 LMD180:LNG180 LVZ180:LXC180 MFV180:MGY180 MPR180:MQU180 MZN180:NAQ180 NJJ180:NKM180 NTF180:NUI180 ODB180:OEE180 OMX180:OOA180 OWT180:OXW180 PGP180:PHS180 PQL180:PRO180 QAH180:QBK180 QKD180:QLG180 QTZ180:QVC180 RDV180:REY180 RNR180:ROU180 RXN180:RYQ180 SHJ180:SIM180 SRF180:SSI180 TBB180:TCE180 TKX180:TMA180 TUT180:TVW180 UEP180:UFS180 UOL180:UPO180 UYH180:UZK180 VID180:VJG180 VRZ180:VTC180 WBV180:WCY180 WLR180:WMU180 WVN180:WWQ180 TKX140:TMA144 JB184:KE184 SX184:UA184 ACT184:ADW184 AMP184:ANS184 AWL184:AXO184 BGH184:BHK184 BQD184:BRG184 BZZ184:CBC184 CJV184:CKY184 CTR184:CUU184 DDN184:DEQ184 DNJ184:DOM184 DXF184:DYI184 EHB184:EIE184 EQX184:ESA184 FAT184:FBW184 FKP184:FLS184 FUL184:FVO184 GEH184:GFK184 GOD184:GPG184 GXZ184:GZC184 HHV184:HIY184 HRR184:HSU184 IBN184:ICQ184 ILJ184:IMM184 IVF184:IWI184 JFB184:JGE184 JOX184:JQA184 JYT184:JZW184 KIP184:KJS184 KSL184:KTO184 LCH184:LDK184 LMD184:LNG184 LVZ184:LXC184 MFV184:MGY184 MPR184:MQU184 MZN184:NAQ184 NJJ184:NKM184 NTF184:NUI184 ODB184:OEE184 OMX184:OOA184 OWT184:OXW184 PGP184:PHS184 PQL184:PRO184 QAH184:QBK184 QKD184:QLG184 QTZ184:QVC184 RDV184:REY184 RNR184:ROU184 RXN184:RYQ184 SHJ184:SIM184 SRF184:SSI184 TBB184:TCE184 TKX184:TMA184 TUT184:TVW184 UEP184:UFS184 UOL184:UPO184 UYH184:UZK184 VID184:VJG184 VRZ184:VTC184 WBV184:WCY184 WLR184:WMU184 WVN184:WWQ184 RNR140:ROU144 WLR140:WMU144 JB140:KE144 SX140:UA144 ACT140:ADW144 AMP140:ANS144 AWL140:AXO144 BGH140:BHK144 BQD140:BRG144 BZZ140:CBC144 CJV140:CKY144 CTR140:CUU144 DDN140:DEQ144 DNJ140:DOM144 DXF140:DYI144 EHB140:EIE144 EQX140:ESA144 FAT140:FBW144 FKP140:FLS144 FUL140:FVO144 GEH140:GFK144 GOD140:GPG144 GXZ140:GZC144 HHV140:HIY144 HRR140:HSU144 IBN140:ICQ144 ILJ140:IMM144 IVF140:IWI144 JFB140:JGE144 JOX140:JQA144 JYT140:JZW144 KIP140:KJS144 KSL140:KTO144 LCH140:LDK144 LMD140:LNG144 LVZ140:LXC144 MFV140:MGY144 MPR140:MQU144 MZN140:NAQ144 NJJ140:NKM144 NTF140:NUI144 ODB140:OEE144 OMX140:OOA144 OWT140:OXW144 PGP140:PHS144 WVN98:WWQ112 WLR98:WMU112 WBV98:WCY112 VRZ98:VTC112 VID98:VJG112 UYH98:UZK112 UOL98:UPO112 UEP98:UFS112 TUT98:TVW112 TKX98:TMA112 TBB98:TCE112 SRF98:SSI112 SHJ98:SIM112 RXN98:RYQ112 RNR98:ROU112 RDV98:REY112 QTZ98:QVC112 QKD98:QLG112 QAH98:QBK112 PQL98:PRO112 PGP98:PHS112 OWT98:OXW112 OMX98:OOA112 ODB98:OEE112 NTF98:NUI112 NJJ98:NKM112 MZN98:NAQ112 MPR98:MQU112 MFV98:MGY112 LVZ98:LXC112 LMD98:LNG112 LCH98:LDK112 KSL98:KTO112 KIP98:KJS112 JYT98:JZW112 JOX98:JQA112 JFB98:JGE112 IVF98:IWI112 ILJ98:IMM112 IBN98:ICQ112 HRR98:HSU112 HHV98:HIY112 GXZ98:GZC112 GOD98:GPG112 GEH98:GFK112 FUL98:FVO112 FKP98:FLS112 FAT98:FBW112 EQX98:ESA112 EHB98:EIE112 DXF98:DYI112 DNJ98:DOM112 DDN98:DEQ112 CTR98:CUU112 CJV98:CKY112 BZZ98:CBC112 BQD98:BRG112 BGH98:BHK112 AWL98:AXO112 AMP98:ANS112 ACT98:ADW112 SX98:UA112 JB98:KE112 WVN128:WWQ131 WLR128:WMU131 WBV128:WCY131 VRZ128:VTC131 VID128:VJG131 UYH128:UZK131 UOL128:UPO131 UEP128:UFS131 TUT128:TVW131 TKX128:TMA131 TBB128:TCE131 SRF128:SSI131 SHJ128:SIM131 RXN128:RYQ131 RNR128:ROU131 RDV128:REY131 QTZ128:QVC131 QKD128:QLG131 QAH128:QBK131 PQL128:PRO131 PGP128:PHS131 OWT128:OXW131 OMX128:OOA131 ODB128:OEE131 NTF128:NUI131 NJJ128:NKM131 MZN128:NAQ131 MPR128:MQU131 MFV128:MGY131 LVZ128:LXC131 LMD128:LNG131 LCH128:LDK131 KSL128:KTO131 KIP128:KJS131 JYT128:JZW131 JOX128:JQA131 JFB128:JGE131 IVF128:IWI131 ILJ128:IMM131 IBN128:ICQ131 HRR128:HSU131 HHV128:HIY131 GXZ128:GZC131 GOD128:GPG131 GEH128:GFK131 FUL128:FVO131 FKP128:FLS131 FAT128:FBW131 EQX128:ESA131 EHB128:EIE131 DXF128:DYI131 DNJ128:DOM131 DDN128:DEQ131 CTR128:CUU131 CJV128:CKY131 BZZ128:CBC131 BQD128:BRG131 BGH128:BHK131 AWL128:AXO131 AMP128:ANS131 ACT128:ADW131 SX128:UA131 JB128:KE131</xm:sqref>
        </x14:dataValidation>
        <x14:dataValidation type="whole" operator="lessThanOrEqual" allowBlank="1" showInputMessage="1" showErrorMessage="1" errorTitle="Error" error="The maximum mark for this question is 2 marks." xr:uid="{00000000-0002-0000-0000-000004000000}">
          <x14:formula1>
            <xm:f>2</xm:f>
          </x14:formula1>
          <xm:sqref>D65660:AQ65661 JB65660:KE65661 SX65660:UA65661 ACT65660:ADW65661 AMP65660:ANS65661 AWL65660:AXO65661 BGH65660:BHK65661 BQD65660:BRG65661 BZZ65660:CBC65661 CJV65660:CKY65661 CTR65660:CUU65661 DDN65660:DEQ65661 DNJ65660:DOM65661 DXF65660:DYI65661 EHB65660:EIE65661 EQX65660:ESA65661 FAT65660:FBW65661 FKP65660:FLS65661 FUL65660:FVO65661 GEH65660:GFK65661 GOD65660:GPG65661 GXZ65660:GZC65661 HHV65660:HIY65661 HRR65660:HSU65661 IBN65660:ICQ65661 ILJ65660:IMM65661 IVF65660:IWI65661 JFB65660:JGE65661 JOX65660:JQA65661 JYT65660:JZW65661 KIP65660:KJS65661 KSL65660:KTO65661 LCH65660:LDK65661 LMD65660:LNG65661 LVZ65660:LXC65661 MFV65660:MGY65661 MPR65660:MQU65661 MZN65660:NAQ65661 NJJ65660:NKM65661 NTF65660:NUI65661 ODB65660:OEE65661 OMX65660:OOA65661 OWT65660:OXW65661 PGP65660:PHS65661 PQL65660:PRO65661 QAH65660:QBK65661 QKD65660:QLG65661 QTZ65660:QVC65661 RDV65660:REY65661 RNR65660:ROU65661 RXN65660:RYQ65661 SHJ65660:SIM65661 SRF65660:SSI65661 TBB65660:TCE65661 TKX65660:TMA65661 TUT65660:TVW65661 UEP65660:UFS65661 UOL65660:UPO65661 UYH65660:UZK65661 VID65660:VJG65661 VRZ65660:VTC65661 WBV65660:WCY65661 WLR65660:WMU65661 WVN65660:WWQ65661 D131196:AQ131197 JB131196:KE131197 SX131196:UA131197 ACT131196:ADW131197 AMP131196:ANS131197 AWL131196:AXO131197 BGH131196:BHK131197 BQD131196:BRG131197 BZZ131196:CBC131197 CJV131196:CKY131197 CTR131196:CUU131197 DDN131196:DEQ131197 DNJ131196:DOM131197 DXF131196:DYI131197 EHB131196:EIE131197 EQX131196:ESA131197 FAT131196:FBW131197 FKP131196:FLS131197 FUL131196:FVO131197 GEH131196:GFK131197 GOD131196:GPG131197 GXZ131196:GZC131197 HHV131196:HIY131197 HRR131196:HSU131197 IBN131196:ICQ131197 ILJ131196:IMM131197 IVF131196:IWI131197 JFB131196:JGE131197 JOX131196:JQA131197 JYT131196:JZW131197 KIP131196:KJS131197 KSL131196:KTO131197 LCH131196:LDK131197 LMD131196:LNG131197 LVZ131196:LXC131197 MFV131196:MGY131197 MPR131196:MQU131197 MZN131196:NAQ131197 NJJ131196:NKM131197 NTF131196:NUI131197 ODB131196:OEE131197 OMX131196:OOA131197 OWT131196:OXW131197 PGP131196:PHS131197 PQL131196:PRO131197 QAH131196:QBK131197 QKD131196:QLG131197 QTZ131196:QVC131197 RDV131196:REY131197 RNR131196:ROU131197 RXN131196:RYQ131197 SHJ131196:SIM131197 SRF131196:SSI131197 TBB131196:TCE131197 TKX131196:TMA131197 TUT131196:TVW131197 UEP131196:UFS131197 UOL131196:UPO131197 UYH131196:UZK131197 VID131196:VJG131197 VRZ131196:VTC131197 WBV131196:WCY131197 WLR131196:WMU131197 WVN131196:WWQ131197 D196732:AQ196733 JB196732:KE196733 SX196732:UA196733 ACT196732:ADW196733 AMP196732:ANS196733 AWL196732:AXO196733 BGH196732:BHK196733 BQD196732:BRG196733 BZZ196732:CBC196733 CJV196732:CKY196733 CTR196732:CUU196733 DDN196732:DEQ196733 DNJ196732:DOM196733 DXF196732:DYI196733 EHB196732:EIE196733 EQX196732:ESA196733 FAT196732:FBW196733 FKP196732:FLS196733 FUL196732:FVO196733 GEH196732:GFK196733 GOD196732:GPG196733 GXZ196732:GZC196733 HHV196732:HIY196733 HRR196732:HSU196733 IBN196732:ICQ196733 ILJ196732:IMM196733 IVF196732:IWI196733 JFB196732:JGE196733 JOX196732:JQA196733 JYT196732:JZW196733 KIP196732:KJS196733 KSL196732:KTO196733 LCH196732:LDK196733 LMD196732:LNG196733 LVZ196732:LXC196733 MFV196732:MGY196733 MPR196732:MQU196733 MZN196732:NAQ196733 NJJ196732:NKM196733 NTF196732:NUI196733 ODB196732:OEE196733 OMX196732:OOA196733 OWT196732:OXW196733 PGP196732:PHS196733 PQL196732:PRO196733 QAH196732:QBK196733 QKD196732:QLG196733 QTZ196732:QVC196733 RDV196732:REY196733 RNR196732:ROU196733 RXN196732:RYQ196733 SHJ196732:SIM196733 SRF196732:SSI196733 TBB196732:TCE196733 TKX196732:TMA196733 TUT196732:TVW196733 UEP196732:UFS196733 UOL196732:UPO196733 UYH196732:UZK196733 VID196732:VJG196733 VRZ196732:VTC196733 WBV196732:WCY196733 WLR196732:WMU196733 WVN196732:WWQ196733 D262268:AQ262269 JB262268:KE262269 SX262268:UA262269 ACT262268:ADW262269 AMP262268:ANS262269 AWL262268:AXO262269 BGH262268:BHK262269 BQD262268:BRG262269 BZZ262268:CBC262269 CJV262268:CKY262269 CTR262268:CUU262269 DDN262268:DEQ262269 DNJ262268:DOM262269 DXF262268:DYI262269 EHB262268:EIE262269 EQX262268:ESA262269 FAT262268:FBW262269 FKP262268:FLS262269 FUL262268:FVO262269 GEH262268:GFK262269 GOD262268:GPG262269 GXZ262268:GZC262269 HHV262268:HIY262269 HRR262268:HSU262269 IBN262268:ICQ262269 ILJ262268:IMM262269 IVF262268:IWI262269 JFB262268:JGE262269 JOX262268:JQA262269 JYT262268:JZW262269 KIP262268:KJS262269 KSL262268:KTO262269 LCH262268:LDK262269 LMD262268:LNG262269 LVZ262268:LXC262269 MFV262268:MGY262269 MPR262268:MQU262269 MZN262268:NAQ262269 NJJ262268:NKM262269 NTF262268:NUI262269 ODB262268:OEE262269 OMX262268:OOA262269 OWT262268:OXW262269 PGP262268:PHS262269 PQL262268:PRO262269 QAH262268:QBK262269 QKD262268:QLG262269 QTZ262268:QVC262269 RDV262268:REY262269 RNR262268:ROU262269 RXN262268:RYQ262269 SHJ262268:SIM262269 SRF262268:SSI262269 TBB262268:TCE262269 TKX262268:TMA262269 TUT262268:TVW262269 UEP262268:UFS262269 UOL262268:UPO262269 UYH262268:UZK262269 VID262268:VJG262269 VRZ262268:VTC262269 WBV262268:WCY262269 WLR262268:WMU262269 WVN262268:WWQ262269 D327804:AQ327805 JB327804:KE327805 SX327804:UA327805 ACT327804:ADW327805 AMP327804:ANS327805 AWL327804:AXO327805 BGH327804:BHK327805 BQD327804:BRG327805 BZZ327804:CBC327805 CJV327804:CKY327805 CTR327804:CUU327805 DDN327804:DEQ327805 DNJ327804:DOM327805 DXF327804:DYI327805 EHB327804:EIE327805 EQX327804:ESA327805 FAT327804:FBW327805 FKP327804:FLS327805 FUL327804:FVO327805 GEH327804:GFK327805 GOD327804:GPG327805 GXZ327804:GZC327805 HHV327804:HIY327805 HRR327804:HSU327805 IBN327804:ICQ327805 ILJ327804:IMM327805 IVF327804:IWI327805 JFB327804:JGE327805 JOX327804:JQA327805 JYT327804:JZW327805 KIP327804:KJS327805 KSL327804:KTO327805 LCH327804:LDK327805 LMD327804:LNG327805 LVZ327804:LXC327805 MFV327804:MGY327805 MPR327804:MQU327805 MZN327804:NAQ327805 NJJ327804:NKM327805 NTF327804:NUI327805 ODB327804:OEE327805 OMX327804:OOA327805 OWT327804:OXW327805 PGP327804:PHS327805 PQL327804:PRO327805 QAH327804:QBK327805 QKD327804:QLG327805 QTZ327804:QVC327805 RDV327804:REY327805 RNR327804:ROU327805 RXN327804:RYQ327805 SHJ327804:SIM327805 SRF327804:SSI327805 TBB327804:TCE327805 TKX327804:TMA327805 TUT327804:TVW327805 UEP327804:UFS327805 UOL327804:UPO327805 UYH327804:UZK327805 VID327804:VJG327805 VRZ327804:VTC327805 WBV327804:WCY327805 WLR327804:WMU327805 WVN327804:WWQ327805 D393340:AQ393341 JB393340:KE393341 SX393340:UA393341 ACT393340:ADW393341 AMP393340:ANS393341 AWL393340:AXO393341 BGH393340:BHK393341 BQD393340:BRG393341 BZZ393340:CBC393341 CJV393340:CKY393341 CTR393340:CUU393341 DDN393340:DEQ393341 DNJ393340:DOM393341 DXF393340:DYI393341 EHB393340:EIE393341 EQX393340:ESA393341 FAT393340:FBW393341 FKP393340:FLS393341 FUL393340:FVO393341 GEH393340:GFK393341 GOD393340:GPG393341 GXZ393340:GZC393341 HHV393340:HIY393341 HRR393340:HSU393341 IBN393340:ICQ393341 ILJ393340:IMM393341 IVF393340:IWI393341 JFB393340:JGE393341 JOX393340:JQA393341 JYT393340:JZW393341 KIP393340:KJS393341 KSL393340:KTO393341 LCH393340:LDK393341 LMD393340:LNG393341 LVZ393340:LXC393341 MFV393340:MGY393341 MPR393340:MQU393341 MZN393340:NAQ393341 NJJ393340:NKM393341 NTF393340:NUI393341 ODB393340:OEE393341 OMX393340:OOA393341 OWT393340:OXW393341 PGP393340:PHS393341 PQL393340:PRO393341 QAH393340:QBK393341 QKD393340:QLG393341 QTZ393340:QVC393341 RDV393340:REY393341 RNR393340:ROU393341 RXN393340:RYQ393341 SHJ393340:SIM393341 SRF393340:SSI393341 TBB393340:TCE393341 TKX393340:TMA393341 TUT393340:TVW393341 UEP393340:UFS393341 UOL393340:UPO393341 UYH393340:UZK393341 VID393340:VJG393341 VRZ393340:VTC393341 WBV393340:WCY393341 WLR393340:WMU393341 WVN393340:WWQ393341 D458876:AQ458877 JB458876:KE458877 SX458876:UA458877 ACT458876:ADW458877 AMP458876:ANS458877 AWL458876:AXO458877 BGH458876:BHK458877 BQD458876:BRG458877 BZZ458876:CBC458877 CJV458876:CKY458877 CTR458876:CUU458877 DDN458876:DEQ458877 DNJ458876:DOM458877 DXF458876:DYI458877 EHB458876:EIE458877 EQX458876:ESA458877 FAT458876:FBW458877 FKP458876:FLS458877 FUL458876:FVO458877 GEH458876:GFK458877 GOD458876:GPG458877 GXZ458876:GZC458877 HHV458876:HIY458877 HRR458876:HSU458877 IBN458876:ICQ458877 ILJ458876:IMM458877 IVF458876:IWI458877 JFB458876:JGE458877 JOX458876:JQA458877 JYT458876:JZW458877 KIP458876:KJS458877 KSL458876:KTO458877 LCH458876:LDK458877 LMD458876:LNG458877 LVZ458876:LXC458877 MFV458876:MGY458877 MPR458876:MQU458877 MZN458876:NAQ458877 NJJ458876:NKM458877 NTF458876:NUI458877 ODB458876:OEE458877 OMX458876:OOA458877 OWT458876:OXW458877 PGP458876:PHS458877 PQL458876:PRO458877 QAH458876:QBK458877 QKD458876:QLG458877 QTZ458876:QVC458877 RDV458876:REY458877 RNR458876:ROU458877 RXN458876:RYQ458877 SHJ458876:SIM458877 SRF458876:SSI458877 TBB458876:TCE458877 TKX458876:TMA458877 TUT458876:TVW458877 UEP458876:UFS458877 UOL458876:UPO458877 UYH458876:UZK458877 VID458876:VJG458877 VRZ458876:VTC458877 WBV458876:WCY458877 WLR458876:WMU458877 WVN458876:WWQ458877 D524412:AQ524413 JB524412:KE524413 SX524412:UA524413 ACT524412:ADW524413 AMP524412:ANS524413 AWL524412:AXO524413 BGH524412:BHK524413 BQD524412:BRG524413 BZZ524412:CBC524413 CJV524412:CKY524413 CTR524412:CUU524413 DDN524412:DEQ524413 DNJ524412:DOM524413 DXF524412:DYI524413 EHB524412:EIE524413 EQX524412:ESA524413 FAT524412:FBW524413 FKP524412:FLS524413 FUL524412:FVO524413 GEH524412:GFK524413 GOD524412:GPG524413 GXZ524412:GZC524413 HHV524412:HIY524413 HRR524412:HSU524413 IBN524412:ICQ524413 ILJ524412:IMM524413 IVF524412:IWI524413 JFB524412:JGE524413 JOX524412:JQA524413 JYT524412:JZW524413 KIP524412:KJS524413 KSL524412:KTO524413 LCH524412:LDK524413 LMD524412:LNG524413 LVZ524412:LXC524413 MFV524412:MGY524413 MPR524412:MQU524413 MZN524412:NAQ524413 NJJ524412:NKM524413 NTF524412:NUI524413 ODB524412:OEE524413 OMX524412:OOA524413 OWT524412:OXW524413 PGP524412:PHS524413 PQL524412:PRO524413 QAH524412:QBK524413 QKD524412:QLG524413 QTZ524412:QVC524413 RDV524412:REY524413 RNR524412:ROU524413 RXN524412:RYQ524413 SHJ524412:SIM524413 SRF524412:SSI524413 TBB524412:TCE524413 TKX524412:TMA524413 TUT524412:TVW524413 UEP524412:UFS524413 UOL524412:UPO524413 UYH524412:UZK524413 VID524412:VJG524413 VRZ524412:VTC524413 WBV524412:WCY524413 WLR524412:WMU524413 WVN524412:WWQ524413 D589948:AQ589949 JB589948:KE589949 SX589948:UA589949 ACT589948:ADW589949 AMP589948:ANS589949 AWL589948:AXO589949 BGH589948:BHK589949 BQD589948:BRG589949 BZZ589948:CBC589949 CJV589948:CKY589949 CTR589948:CUU589949 DDN589948:DEQ589949 DNJ589948:DOM589949 DXF589948:DYI589949 EHB589948:EIE589949 EQX589948:ESA589949 FAT589948:FBW589949 FKP589948:FLS589949 FUL589948:FVO589949 GEH589948:GFK589949 GOD589948:GPG589949 GXZ589948:GZC589949 HHV589948:HIY589949 HRR589948:HSU589949 IBN589948:ICQ589949 ILJ589948:IMM589949 IVF589948:IWI589949 JFB589948:JGE589949 JOX589948:JQA589949 JYT589948:JZW589949 KIP589948:KJS589949 KSL589948:KTO589949 LCH589948:LDK589949 LMD589948:LNG589949 LVZ589948:LXC589949 MFV589948:MGY589949 MPR589948:MQU589949 MZN589948:NAQ589949 NJJ589948:NKM589949 NTF589948:NUI589949 ODB589948:OEE589949 OMX589948:OOA589949 OWT589948:OXW589949 PGP589948:PHS589949 PQL589948:PRO589949 QAH589948:QBK589949 QKD589948:QLG589949 QTZ589948:QVC589949 RDV589948:REY589949 RNR589948:ROU589949 RXN589948:RYQ589949 SHJ589948:SIM589949 SRF589948:SSI589949 TBB589948:TCE589949 TKX589948:TMA589949 TUT589948:TVW589949 UEP589948:UFS589949 UOL589948:UPO589949 UYH589948:UZK589949 VID589948:VJG589949 VRZ589948:VTC589949 WBV589948:WCY589949 WLR589948:WMU589949 WVN589948:WWQ589949 D655484:AQ655485 JB655484:KE655485 SX655484:UA655485 ACT655484:ADW655485 AMP655484:ANS655485 AWL655484:AXO655485 BGH655484:BHK655485 BQD655484:BRG655485 BZZ655484:CBC655485 CJV655484:CKY655485 CTR655484:CUU655485 DDN655484:DEQ655485 DNJ655484:DOM655485 DXF655484:DYI655485 EHB655484:EIE655485 EQX655484:ESA655485 FAT655484:FBW655485 FKP655484:FLS655485 FUL655484:FVO655485 GEH655484:GFK655485 GOD655484:GPG655485 GXZ655484:GZC655485 HHV655484:HIY655485 HRR655484:HSU655485 IBN655484:ICQ655485 ILJ655484:IMM655485 IVF655484:IWI655485 JFB655484:JGE655485 JOX655484:JQA655485 JYT655484:JZW655485 KIP655484:KJS655485 KSL655484:KTO655485 LCH655484:LDK655485 LMD655484:LNG655485 LVZ655484:LXC655485 MFV655484:MGY655485 MPR655484:MQU655485 MZN655484:NAQ655485 NJJ655484:NKM655485 NTF655484:NUI655485 ODB655484:OEE655485 OMX655484:OOA655485 OWT655484:OXW655485 PGP655484:PHS655485 PQL655484:PRO655485 QAH655484:QBK655485 QKD655484:QLG655485 QTZ655484:QVC655485 RDV655484:REY655485 RNR655484:ROU655485 RXN655484:RYQ655485 SHJ655484:SIM655485 SRF655484:SSI655485 TBB655484:TCE655485 TKX655484:TMA655485 TUT655484:TVW655485 UEP655484:UFS655485 UOL655484:UPO655485 UYH655484:UZK655485 VID655484:VJG655485 VRZ655484:VTC655485 WBV655484:WCY655485 WLR655484:WMU655485 WVN655484:WWQ655485 D721020:AQ721021 JB721020:KE721021 SX721020:UA721021 ACT721020:ADW721021 AMP721020:ANS721021 AWL721020:AXO721021 BGH721020:BHK721021 BQD721020:BRG721021 BZZ721020:CBC721021 CJV721020:CKY721021 CTR721020:CUU721021 DDN721020:DEQ721021 DNJ721020:DOM721021 DXF721020:DYI721021 EHB721020:EIE721021 EQX721020:ESA721021 FAT721020:FBW721021 FKP721020:FLS721021 FUL721020:FVO721021 GEH721020:GFK721021 GOD721020:GPG721021 GXZ721020:GZC721021 HHV721020:HIY721021 HRR721020:HSU721021 IBN721020:ICQ721021 ILJ721020:IMM721021 IVF721020:IWI721021 JFB721020:JGE721021 JOX721020:JQA721021 JYT721020:JZW721021 KIP721020:KJS721021 KSL721020:KTO721021 LCH721020:LDK721021 LMD721020:LNG721021 LVZ721020:LXC721021 MFV721020:MGY721021 MPR721020:MQU721021 MZN721020:NAQ721021 NJJ721020:NKM721021 NTF721020:NUI721021 ODB721020:OEE721021 OMX721020:OOA721021 OWT721020:OXW721021 PGP721020:PHS721021 PQL721020:PRO721021 QAH721020:QBK721021 QKD721020:QLG721021 QTZ721020:QVC721021 RDV721020:REY721021 RNR721020:ROU721021 RXN721020:RYQ721021 SHJ721020:SIM721021 SRF721020:SSI721021 TBB721020:TCE721021 TKX721020:TMA721021 TUT721020:TVW721021 UEP721020:UFS721021 UOL721020:UPO721021 UYH721020:UZK721021 VID721020:VJG721021 VRZ721020:VTC721021 WBV721020:WCY721021 WLR721020:WMU721021 WVN721020:WWQ721021 D786556:AQ786557 JB786556:KE786557 SX786556:UA786557 ACT786556:ADW786557 AMP786556:ANS786557 AWL786556:AXO786557 BGH786556:BHK786557 BQD786556:BRG786557 BZZ786556:CBC786557 CJV786556:CKY786557 CTR786556:CUU786557 DDN786556:DEQ786557 DNJ786556:DOM786557 DXF786556:DYI786557 EHB786556:EIE786557 EQX786556:ESA786557 FAT786556:FBW786557 FKP786556:FLS786557 FUL786556:FVO786557 GEH786556:GFK786557 GOD786556:GPG786557 GXZ786556:GZC786557 HHV786556:HIY786557 HRR786556:HSU786557 IBN786556:ICQ786557 ILJ786556:IMM786557 IVF786556:IWI786557 JFB786556:JGE786557 JOX786556:JQA786557 JYT786556:JZW786557 KIP786556:KJS786557 KSL786556:KTO786557 LCH786556:LDK786557 LMD786556:LNG786557 LVZ786556:LXC786557 MFV786556:MGY786557 MPR786556:MQU786557 MZN786556:NAQ786557 NJJ786556:NKM786557 NTF786556:NUI786557 ODB786556:OEE786557 OMX786556:OOA786557 OWT786556:OXW786557 PGP786556:PHS786557 PQL786556:PRO786557 QAH786556:QBK786557 QKD786556:QLG786557 QTZ786556:QVC786557 RDV786556:REY786557 RNR786556:ROU786557 RXN786556:RYQ786557 SHJ786556:SIM786557 SRF786556:SSI786557 TBB786556:TCE786557 TKX786556:TMA786557 TUT786556:TVW786557 UEP786556:UFS786557 UOL786556:UPO786557 UYH786556:UZK786557 VID786556:VJG786557 VRZ786556:VTC786557 WBV786556:WCY786557 WLR786556:WMU786557 WVN786556:WWQ786557 D852092:AQ852093 JB852092:KE852093 SX852092:UA852093 ACT852092:ADW852093 AMP852092:ANS852093 AWL852092:AXO852093 BGH852092:BHK852093 BQD852092:BRG852093 BZZ852092:CBC852093 CJV852092:CKY852093 CTR852092:CUU852093 DDN852092:DEQ852093 DNJ852092:DOM852093 DXF852092:DYI852093 EHB852092:EIE852093 EQX852092:ESA852093 FAT852092:FBW852093 FKP852092:FLS852093 FUL852092:FVO852093 GEH852092:GFK852093 GOD852092:GPG852093 GXZ852092:GZC852093 HHV852092:HIY852093 HRR852092:HSU852093 IBN852092:ICQ852093 ILJ852092:IMM852093 IVF852092:IWI852093 JFB852092:JGE852093 JOX852092:JQA852093 JYT852092:JZW852093 KIP852092:KJS852093 KSL852092:KTO852093 LCH852092:LDK852093 LMD852092:LNG852093 LVZ852092:LXC852093 MFV852092:MGY852093 MPR852092:MQU852093 MZN852092:NAQ852093 NJJ852092:NKM852093 NTF852092:NUI852093 ODB852092:OEE852093 OMX852092:OOA852093 OWT852092:OXW852093 PGP852092:PHS852093 PQL852092:PRO852093 QAH852092:QBK852093 QKD852092:QLG852093 QTZ852092:QVC852093 RDV852092:REY852093 RNR852092:ROU852093 RXN852092:RYQ852093 SHJ852092:SIM852093 SRF852092:SSI852093 TBB852092:TCE852093 TKX852092:TMA852093 TUT852092:TVW852093 UEP852092:UFS852093 UOL852092:UPO852093 UYH852092:UZK852093 VID852092:VJG852093 VRZ852092:VTC852093 WBV852092:WCY852093 WLR852092:WMU852093 WVN852092:WWQ852093 D917628:AQ917629 JB917628:KE917629 SX917628:UA917629 ACT917628:ADW917629 AMP917628:ANS917629 AWL917628:AXO917629 BGH917628:BHK917629 BQD917628:BRG917629 BZZ917628:CBC917629 CJV917628:CKY917629 CTR917628:CUU917629 DDN917628:DEQ917629 DNJ917628:DOM917629 DXF917628:DYI917629 EHB917628:EIE917629 EQX917628:ESA917629 FAT917628:FBW917629 FKP917628:FLS917629 FUL917628:FVO917629 GEH917628:GFK917629 GOD917628:GPG917629 GXZ917628:GZC917629 HHV917628:HIY917629 HRR917628:HSU917629 IBN917628:ICQ917629 ILJ917628:IMM917629 IVF917628:IWI917629 JFB917628:JGE917629 JOX917628:JQA917629 JYT917628:JZW917629 KIP917628:KJS917629 KSL917628:KTO917629 LCH917628:LDK917629 LMD917628:LNG917629 LVZ917628:LXC917629 MFV917628:MGY917629 MPR917628:MQU917629 MZN917628:NAQ917629 NJJ917628:NKM917629 NTF917628:NUI917629 ODB917628:OEE917629 OMX917628:OOA917629 OWT917628:OXW917629 PGP917628:PHS917629 PQL917628:PRO917629 QAH917628:QBK917629 QKD917628:QLG917629 QTZ917628:QVC917629 RDV917628:REY917629 RNR917628:ROU917629 RXN917628:RYQ917629 SHJ917628:SIM917629 SRF917628:SSI917629 TBB917628:TCE917629 TKX917628:TMA917629 TUT917628:TVW917629 UEP917628:UFS917629 UOL917628:UPO917629 UYH917628:UZK917629 VID917628:VJG917629 VRZ917628:VTC917629 WBV917628:WCY917629 WLR917628:WMU917629 WVN917628:WWQ917629 D983164:AQ983165 JB983164:KE983165 SX983164:UA983165 ACT983164:ADW983165 AMP983164:ANS983165 AWL983164:AXO983165 BGH983164:BHK983165 BQD983164:BRG983165 BZZ983164:CBC983165 CJV983164:CKY983165 CTR983164:CUU983165 DDN983164:DEQ983165 DNJ983164:DOM983165 DXF983164:DYI983165 EHB983164:EIE983165 EQX983164:ESA983165 FAT983164:FBW983165 FKP983164:FLS983165 FUL983164:FVO983165 GEH983164:GFK983165 GOD983164:GPG983165 GXZ983164:GZC983165 HHV983164:HIY983165 HRR983164:HSU983165 IBN983164:ICQ983165 ILJ983164:IMM983165 IVF983164:IWI983165 JFB983164:JGE983165 JOX983164:JQA983165 JYT983164:JZW983165 KIP983164:KJS983165 KSL983164:KTO983165 LCH983164:LDK983165 LMD983164:LNG983165 LVZ983164:LXC983165 MFV983164:MGY983165 MPR983164:MQU983165 MZN983164:NAQ983165 NJJ983164:NKM983165 NTF983164:NUI983165 ODB983164:OEE983165 OMX983164:OOA983165 OWT983164:OXW983165 PGP983164:PHS983165 PQL983164:PRO983165 QAH983164:QBK983165 QKD983164:QLG983165 QTZ983164:QVC983165 RDV983164:REY983165 RNR983164:ROU983165 RXN983164:RYQ983165 SHJ983164:SIM983165 SRF983164:SSI983165 TBB983164:TCE983165 TKX983164:TMA983165 TUT983164:TVW983165 UEP983164:UFS983165 UOL983164:UPO983165 UYH983164:UZK983165 VID983164:VJG983165 VRZ983164:VTC983165 WBV983164:WCY983165 WLR983164:WMU983165 WVN983164:WWQ983165 UYH160:UZK160 D65656:AQ65657 JB65656:KE65657 SX65656:UA65657 ACT65656:ADW65657 AMP65656:ANS65657 AWL65656:AXO65657 BGH65656:BHK65657 BQD65656:BRG65657 BZZ65656:CBC65657 CJV65656:CKY65657 CTR65656:CUU65657 DDN65656:DEQ65657 DNJ65656:DOM65657 DXF65656:DYI65657 EHB65656:EIE65657 EQX65656:ESA65657 FAT65656:FBW65657 FKP65656:FLS65657 FUL65656:FVO65657 GEH65656:GFK65657 GOD65656:GPG65657 GXZ65656:GZC65657 HHV65656:HIY65657 HRR65656:HSU65657 IBN65656:ICQ65657 ILJ65656:IMM65657 IVF65656:IWI65657 JFB65656:JGE65657 JOX65656:JQA65657 JYT65656:JZW65657 KIP65656:KJS65657 KSL65656:KTO65657 LCH65656:LDK65657 LMD65656:LNG65657 LVZ65656:LXC65657 MFV65656:MGY65657 MPR65656:MQU65657 MZN65656:NAQ65657 NJJ65656:NKM65657 NTF65656:NUI65657 ODB65656:OEE65657 OMX65656:OOA65657 OWT65656:OXW65657 PGP65656:PHS65657 PQL65656:PRO65657 QAH65656:QBK65657 QKD65656:QLG65657 QTZ65656:QVC65657 RDV65656:REY65657 RNR65656:ROU65657 RXN65656:RYQ65657 SHJ65656:SIM65657 SRF65656:SSI65657 TBB65656:TCE65657 TKX65656:TMA65657 TUT65656:TVW65657 UEP65656:UFS65657 UOL65656:UPO65657 UYH65656:UZK65657 VID65656:VJG65657 VRZ65656:VTC65657 WBV65656:WCY65657 WLR65656:WMU65657 WVN65656:WWQ65657 D131192:AQ131193 JB131192:KE131193 SX131192:UA131193 ACT131192:ADW131193 AMP131192:ANS131193 AWL131192:AXO131193 BGH131192:BHK131193 BQD131192:BRG131193 BZZ131192:CBC131193 CJV131192:CKY131193 CTR131192:CUU131193 DDN131192:DEQ131193 DNJ131192:DOM131193 DXF131192:DYI131193 EHB131192:EIE131193 EQX131192:ESA131193 FAT131192:FBW131193 FKP131192:FLS131193 FUL131192:FVO131193 GEH131192:GFK131193 GOD131192:GPG131193 GXZ131192:GZC131193 HHV131192:HIY131193 HRR131192:HSU131193 IBN131192:ICQ131193 ILJ131192:IMM131193 IVF131192:IWI131193 JFB131192:JGE131193 JOX131192:JQA131193 JYT131192:JZW131193 KIP131192:KJS131193 KSL131192:KTO131193 LCH131192:LDK131193 LMD131192:LNG131193 LVZ131192:LXC131193 MFV131192:MGY131193 MPR131192:MQU131193 MZN131192:NAQ131193 NJJ131192:NKM131193 NTF131192:NUI131193 ODB131192:OEE131193 OMX131192:OOA131193 OWT131192:OXW131193 PGP131192:PHS131193 PQL131192:PRO131193 QAH131192:QBK131193 QKD131192:QLG131193 QTZ131192:QVC131193 RDV131192:REY131193 RNR131192:ROU131193 RXN131192:RYQ131193 SHJ131192:SIM131193 SRF131192:SSI131193 TBB131192:TCE131193 TKX131192:TMA131193 TUT131192:TVW131193 UEP131192:UFS131193 UOL131192:UPO131193 UYH131192:UZK131193 VID131192:VJG131193 VRZ131192:VTC131193 WBV131192:WCY131193 WLR131192:WMU131193 WVN131192:WWQ131193 D196728:AQ196729 JB196728:KE196729 SX196728:UA196729 ACT196728:ADW196729 AMP196728:ANS196729 AWL196728:AXO196729 BGH196728:BHK196729 BQD196728:BRG196729 BZZ196728:CBC196729 CJV196728:CKY196729 CTR196728:CUU196729 DDN196728:DEQ196729 DNJ196728:DOM196729 DXF196728:DYI196729 EHB196728:EIE196729 EQX196728:ESA196729 FAT196728:FBW196729 FKP196728:FLS196729 FUL196728:FVO196729 GEH196728:GFK196729 GOD196728:GPG196729 GXZ196728:GZC196729 HHV196728:HIY196729 HRR196728:HSU196729 IBN196728:ICQ196729 ILJ196728:IMM196729 IVF196728:IWI196729 JFB196728:JGE196729 JOX196728:JQA196729 JYT196728:JZW196729 KIP196728:KJS196729 KSL196728:KTO196729 LCH196728:LDK196729 LMD196728:LNG196729 LVZ196728:LXC196729 MFV196728:MGY196729 MPR196728:MQU196729 MZN196728:NAQ196729 NJJ196728:NKM196729 NTF196728:NUI196729 ODB196728:OEE196729 OMX196728:OOA196729 OWT196728:OXW196729 PGP196728:PHS196729 PQL196728:PRO196729 QAH196728:QBK196729 QKD196728:QLG196729 QTZ196728:QVC196729 RDV196728:REY196729 RNR196728:ROU196729 RXN196728:RYQ196729 SHJ196728:SIM196729 SRF196728:SSI196729 TBB196728:TCE196729 TKX196728:TMA196729 TUT196728:TVW196729 UEP196728:UFS196729 UOL196728:UPO196729 UYH196728:UZK196729 VID196728:VJG196729 VRZ196728:VTC196729 WBV196728:WCY196729 WLR196728:WMU196729 WVN196728:WWQ196729 D262264:AQ262265 JB262264:KE262265 SX262264:UA262265 ACT262264:ADW262265 AMP262264:ANS262265 AWL262264:AXO262265 BGH262264:BHK262265 BQD262264:BRG262265 BZZ262264:CBC262265 CJV262264:CKY262265 CTR262264:CUU262265 DDN262264:DEQ262265 DNJ262264:DOM262265 DXF262264:DYI262265 EHB262264:EIE262265 EQX262264:ESA262265 FAT262264:FBW262265 FKP262264:FLS262265 FUL262264:FVO262265 GEH262264:GFK262265 GOD262264:GPG262265 GXZ262264:GZC262265 HHV262264:HIY262265 HRR262264:HSU262265 IBN262264:ICQ262265 ILJ262264:IMM262265 IVF262264:IWI262265 JFB262264:JGE262265 JOX262264:JQA262265 JYT262264:JZW262265 KIP262264:KJS262265 KSL262264:KTO262265 LCH262264:LDK262265 LMD262264:LNG262265 LVZ262264:LXC262265 MFV262264:MGY262265 MPR262264:MQU262265 MZN262264:NAQ262265 NJJ262264:NKM262265 NTF262264:NUI262265 ODB262264:OEE262265 OMX262264:OOA262265 OWT262264:OXW262265 PGP262264:PHS262265 PQL262264:PRO262265 QAH262264:QBK262265 QKD262264:QLG262265 QTZ262264:QVC262265 RDV262264:REY262265 RNR262264:ROU262265 RXN262264:RYQ262265 SHJ262264:SIM262265 SRF262264:SSI262265 TBB262264:TCE262265 TKX262264:TMA262265 TUT262264:TVW262265 UEP262264:UFS262265 UOL262264:UPO262265 UYH262264:UZK262265 VID262264:VJG262265 VRZ262264:VTC262265 WBV262264:WCY262265 WLR262264:WMU262265 WVN262264:WWQ262265 D327800:AQ327801 JB327800:KE327801 SX327800:UA327801 ACT327800:ADW327801 AMP327800:ANS327801 AWL327800:AXO327801 BGH327800:BHK327801 BQD327800:BRG327801 BZZ327800:CBC327801 CJV327800:CKY327801 CTR327800:CUU327801 DDN327800:DEQ327801 DNJ327800:DOM327801 DXF327800:DYI327801 EHB327800:EIE327801 EQX327800:ESA327801 FAT327800:FBW327801 FKP327800:FLS327801 FUL327800:FVO327801 GEH327800:GFK327801 GOD327800:GPG327801 GXZ327800:GZC327801 HHV327800:HIY327801 HRR327800:HSU327801 IBN327800:ICQ327801 ILJ327800:IMM327801 IVF327800:IWI327801 JFB327800:JGE327801 JOX327800:JQA327801 JYT327800:JZW327801 KIP327800:KJS327801 KSL327800:KTO327801 LCH327800:LDK327801 LMD327800:LNG327801 LVZ327800:LXC327801 MFV327800:MGY327801 MPR327800:MQU327801 MZN327800:NAQ327801 NJJ327800:NKM327801 NTF327800:NUI327801 ODB327800:OEE327801 OMX327800:OOA327801 OWT327800:OXW327801 PGP327800:PHS327801 PQL327800:PRO327801 QAH327800:QBK327801 QKD327800:QLG327801 QTZ327800:QVC327801 RDV327800:REY327801 RNR327800:ROU327801 RXN327800:RYQ327801 SHJ327800:SIM327801 SRF327800:SSI327801 TBB327800:TCE327801 TKX327800:TMA327801 TUT327800:TVW327801 UEP327800:UFS327801 UOL327800:UPO327801 UYH327800:UZK327801 VID327800:VJG327801 VRZ327800:VTC327801 WBV327800:WCY327801 WLR327800:WMU327801 WVN327800:WWQ327801 D393336:AQ393337 JB393336:KE393337 SX393336:UA393337 ACT393336:ADW393337 AMP393336:ANS393337 AWL393336:AXO393337 BGH393336:BHK393337 BQD393336:BRG393337 BZZ393336:CBC393337 CJV393336:CKY393337 CTR393336:CUU393337 DDN393336:DEQ393337 DNJ393336:DOM393337 DXF393336:DYI393337 EHB393336:EIE393337 EQX393336:ESA393337 FAT393336:FBW393337 FKP393336:FLS393337 FUL393336:FVO393337 GEH393336:GFK393337 GOD393336:GPG393337 GXZ393336:GZC393337 HHV393336:HIY393337 HRR393336:HSU393337 IBN393336:ICQ393337 ILJ393336:IMM393337 IVF393336:IWI393337 JFB393336:JGE393337 JOX393336:JQA393337 JYT393336:JZW393337 KIP393336:KJS393337 KSL393336:KTO393337 LCH393336:LDK393337 LMD393336:LNG393337 LVZ393336:LXC393337 MFV393336:MGY393337 MPR393336:MQU393337 MZN393336:NAQ393337 NJJ393336:NKM393337 NTF393336:NUI393337 ODB393336:OEE393337 OMX393336:OOA393337 OWT393336:OXW393337 PGP393336:PHS393337 PQL393336:PRO393337 QAH393336:QBK393337 QKD393336:QLG393337 QTZ393336:QVC393337 RDV393336:REY393337 RNR393336:ROU393337 RXN393336:RYQ393337 SHJ393336:SIM393337 SRF393336:SSI393337 TBB393336:TCE393337 TKX393336:TMA393337 TUT393336:TVW393337 UEP393336:UFS393337 UOL393336:UPO393337 UYH393336:UZK393337 VID393336:VJG393337 VRZ393336:VTC393337 WBV393336:WCY393337 WLR393336:WMU393337 WVN393336:WWQ393337 D458872:AQ458873 JB458872:KE458873 SX458872:UA458873 ACT458872:ADW458873 AMP458872:ANS458873 AWL458872:AXO458873 BGH458872:BHK458873 BQD458872:BRG458873 BZZ458872:CBC458873 CJV458872:CKY458873 CTR458872:CUU458873 DDN458872:DEQ458873 DNJ458872:DOM458873 DXF458872:DYI458873 EHB458872:EIE458873 EQX458872:ESA458873 FAT458872:FBW458873 FKP458872:FLS458873 FUL458872:FVO458873 GEH458872:GFK458873 GOD458872:GPG458873 GXZ458872:GZC458873 HHV458872:HIY458873 HRR458872:HSU458873 IBN458872:ICQ458873 ILJ458872:IMM458873 IVF458872:IWI458873 JFB458872:JGE458873 JOX458872:JQA458873 JYT458872:JZW458873 KIP458872:KJS458873 KSL458872:KTO458873 LCH458872:LDK458873 LMD458872:LNG458873 LVZ458872:LXC458873 MFV458872:MGY458873 MPR458872:MQU458873 MZN458872:NAQ458873 NJJ458872:NKM458873 NTF458872:NUI458873 ODB458872:OEE458873 OMX458872:OOA458873 OWT458872:OXW458873 PGP458872:PHS458873 PQL458872:PRO458873 QAH458872:QBK458873 QKD458872:QLG458873 QTZ458872:QVC458873 RDV458872:REY458873 RNR458872:ROU458873 RXN458872:RYQ458873 SHJ458872:SIM458873 SRF458872:SSI458873 TBB458872:TCE458873 TKX458872:TMA458873 TUT458872:TVW458873 UEP458872:UFS458873 UOL458872:UPO458873 UYH458872:UZK458873 VID458872:VJG458873 VRZ458872:VTC458873 WBV458872:WCY458873 WLR458872:WMU458873 WVN458872:WWQ458873 D524408:AQ524409 JB524408:KE524409 SX524408:UA524409 ACT524408:ADW524409 AMP524408:ANS524409 AWL524408:AXO524409 BGH524408:BHK524409 BQD524408:BRG524409 BZZ524408:CBC524409 CJV524408:CKY524409 CTR524408:CUU524409 DDN524408:DEQ524409 DNJ524408:DOM524409 DXF524408:DYI524409 EHB524408:EIE524409 EQX524408:ESA524409 FAT524408:FBW524409 FKP524408:FLS524409 FUL524408:FVO524409 GEH524408:GFK524409 GOD524408:GPG524409 GXZ524408:GZC524409 HHV524408:HIY524409 HRR524408:HSU524409 IBN524408:ICQ524409 ILJ524408:IMM524409 IVF524408:IWI524409 JFB524408:JGE524409 JOX524408:JQA524409 JYT524408:JZW524409 KIP524408:KJS524409 KSL524408:KTO524409 LCH524408:LDK524409 LMD524408:LNG524409 LVZ524408:LXC524409 MFV524408:MGY524409 MPR524408:MQU524409 MZN524408:NAQ524409 NJJ524408:NKM524409 NTF524408:NUI524409 ODB524408:OEE524409 OMX524408:OOA524409 OWT524408:OXW524409 PGP524408:PHS524409 PQL524408:PRO524409 QAH524408:QBK524409 QKD524408:QLG524409 QTZ524408:QVC524409 RDV524408:REY524409 RNR524408:ROU524409 RXN524408:RYQ524409 SHJ524408:SIM524409 SRF524408:SSI524409 TBB524408:TCE524409 TKX524408:TMA524409 TUT524408:TVW524409 UEP524408:UFS524409 UOL524408:UPO524409 UYH524408:UZK524409 VID524408:VJG524409 VRZ524408:VTC524409 WBV524408:WCY524409 WLR524408:WMU524409 WVN524408:WWQ524409 D589944:AQ589945 JB589944:KE589945 SX589944:UA589945 ACT589944:ADW589945 AMP589944:ANS589945 AWL589944:AXO589945 BGH589944:BHK589945 BQD589944:BRG589945 BZZ589944:CBC589945 CJV589944:CKY589945 CTR589944:CUU589945 DDN589944:DEQ589945 DNJ589944:DOM589945 DXF589944:DYI589945 EHB589944:EIE589945 EQX589944:ESA589945 FAT589944:FBW589945 FKP589944:FLS589945 FUL589944:FVO589945 GEH589944:GFK589945 GOD589944:GPG589945 GXZ589944:GZC589945 HHV589944:HIY589945 HRR589944:HSU589945 IBN589944:ICQ589945 ILJ589944:IMM589945 IVF589944:IWI589945 JFB589944:JGE589945 JOX589944:JQA589945 JYT589944:JZW589945 KIP589944:KJS589945 KSL589944:KTO589945 LCH589944:LDK589945 LMD589944:LNG589945 LVZ589944:LXC589945 MFV589944:MGY589945 MPR589944:MQU589945 MZN589944:NAQ589945 NJJ589944:NKM589945 NTF589944:NUI589945 ODB589944:OEE589945 OMX589944:OOA589945 OWT589944:OXW589945 PGP589944:PHS589945 PQL589944:PRO589945 QAH589944:QBK589945 QKD589944:QLG589945 QTZ589944:QVC589945 RDV589944:REY589945 RNR589944:ROU589945 RXN589944:RYQ589945 SHJ589944:SIM589945 SRF589944:SSI589945 TBB589944:TCE589945 TKX589944:TMA589945 TUT589944:TVW589945 UEP589944:UFS589945 UOL589944:UPO589945 UYH589944:UZK589945 VID589944:VJG589945 VRZ589944:VTC589945 WBV589944:WCY589945 WLR589944:WMU589945 WVN589944:WWQ589945 D655480:AQ655481 JB655480:KE655481 SX655480:UA655481 ACT655480:ADW655481 AMP655480:ANS655481 AWL655480:AXO655481 BGH655480:BHK655481 BQD655480:BRG655481 BZZ655480:CBC655481 CJV655480:CKY655481 CTR655480:CUU655481 DDN655480:DEQ655481 DNJ655480:DOM655481 DXF655480:DYI655481 EHB655480:EIE655481 EQX655480:ESA655481 FAT655480:FBW655481 FKP655480:FLS655481 FUL655480:FVO655481 GEH655480:GFK655481 GOD655480:GPG655481 GXZ655480:GZC655481 HHV655480:HIY655481 HRR655480:HSU655481 IBN655480:ICQ655481 ILJ655480:IMM655481 IVF655480:IWI655481 JFB655480:JGE655481 JOX655480:JQA655481 JYT655480:JZW655481 KIP655480:KJS655481 KSL655480:KTO655481 LCH655480:LDK655481 LMD655480:LNG655481 LVZ655480:LXC655481 MFV655480:MGY655481 MPR655480:MQU655481 MZN655480:NAQ655481 NJJ655480:NKM655481 NTF655480:NUI655481 ODB655480:OEE655481 OMX655480:OOA655481 OWT655480:OXW655481 PGP655480:PHS655481 PQL655480:PRO655481 QAH655480:QBK655481 QKD655480:QLG655481 QTZ655480:QVC655481 RDV655480:REY655481 RNR655480:ROU655481 RXN655480:RYQ655481 SHJ655480:SIM655481 SRF655480:SSI655481 TBB655480:TCE655481 TKX655480:TMA655481 TUT655480:TVW655481 UEP655480:UFS655481 UOL655480:UPO655481 UYH655480:UZK655481 VID655480:VJG655481 VRZ655480:VTC655481 WBV655480:WCY655481 WLR655480:WMU655481 WVN655480:WWQ655481 D721016:AQ721017 JB721016:KE721017 SX721016:UA721017 ACT721016:ADW721017 AMP721016:ANS721017 AWL721016:AXO721017 BGH721016:BHK721017 BQD721016:BRG721017 BZZ721016:CBC721017 CJV721016:CKY721017 CTR721016:CUU721017 DDN721016:DEQ721017 DNJ721016:DOM721017 DXF721016:DYI721017 EHB721016:EIE721017 EQX721016:ESA721017 FAT721016:FBW721017 FKP721016:FLS721017 FUL721016:FVO721017 GEH721016:GFK721017 GOD721016:GPG721017 GXZ721016:GZC721017 HHV721016:HIY721017 HRR721016:HSU721017 IBN721016:ICQ721017 ILJ721016:IMM721017 IVF721016:IWI721017 JFB721016:JGE721017 JOX721016:JQA721017 JYT721016:JZW721017 KIP721016:KJS721017 KSL721016:KTO721017 LCH721016:LDK721017 LMD721016:LNG721017 LVZ721016:LXC721017 MFV721016:MGY721017 MPR721016:MQU721017 MZN721016:NAQ721017 NJJ721016:NKM721017 NTF721016:NUI721017 ODB721016:OEE721017 OMX721016:OOA721017 OWT721016:OXW721017 PGP721016:PHS721017 PQL721016:PRO721017 QAH721016:QBK721017 QKD721016:QLG721017 QTZ721016:QVC721017 RDV721016:REY721017 RNR721016:ROU721017 RXN721016:RYQ721017 SHJ721016:SIM721017 SRF721016:SSI721017 TBB721016:TCE721017 TKX721016:TMA721017 TUT721016:TVW721017 UEP721016:UFS721017 UOL721016:UPO721017 UYH721016:UZK721017 VID721016:VJG721017 VRZ721016:VTC721017 WBV721016:WCY721017 WLR721016:WMU721017 WVN721016:WWQ721017 D786552:AQ786553 JB786552:KE786553 SX786552:UA786553 ACT786552:ADW786553 AMP786552:ANS786553 AWL786552:AXO786553 BGH786552:BHK786553 BQD786552:BRG786553 BZZ786552:CBC786553 CJV786552:CKY786553 CTR786552:CUU786553 DDN786552:DEQ786553 DNJ786552:DOM786553 DXF786552:DYI786553 EHB786552:EIE786553 EQX786552:ESA786553 FAT786552:FBW786553 FKP786552:FLS786553 FUL786552:FVO786553 GEH786552:GFK786553 GOD786552:GPG786553 GXZ786552:GZC786553 HHV786552:HIY786553 HRR786552:HSU786553 IBN786552:ICQ786553 ILJ786552:IMM786553 IVF786552:IWI786553 JFB786552:JGE786553 JOX786552:JQA786553 JYT786552:JZW786553 KIP786552:KJS786553 KSL786552:KTO786553 LCH786552:LDK786553 LMD786552:LNG786553 LVZ786552:LXC786553 MFV786552:MGY786553 MPR786552:MQU786553 MZN786552:NAQ786553 NJJ786552:NKM786553 NTF786552:NUI786553 ODB786552:OEE786553 OMX786552:OOA786553 OWT786552:OXW786553 PGP786552:PHS786553 PQL786552:PRO786553 QAH786552:QBK786553 QKD786552:QLG786553 QTZ786552:QVC786553 RDV786552:REY786553 RNR786552:ROU786553 RXN786552:RYQ786553 SHJ786552:SIM786553 SRF786552:SSI786553 TBB786552:TCE786553 TKX786552:TMA786553 TUT786552:TVW786553 UEP786552:UFS786553 UOL786552:UPO786553 UYH786552:UZK786553 VID786552:VJG786553 VRZ786552:VTC786553 WBV786552:WCY786553 WLR786552:WMU786553 WVN786552:WWQ786553 D852088:AQ852089 JB852088:KE852089 SX852088:UA852089 ACT852088:ADW852089 AMP852088:ANS852089 AWL852088:AXO852089 BGH852088:BHK852089 BQD852088:BRG852089 BZZ852088:CBC852089 CJV852088:CKY852089 CTR852088:CUU852089 DDN852088:DEQ852089 DNJ852088:DOM852089 DXF852088:DYI852089 EHB852088:EIE852089 EQX852088:ESA852089 FAT852088:FBW852089 FKP852088:FLS852089 FUL852088:FVO852089 GEH852088:GFK852089 GOD852088:GPG852089 GXZ852088:GZC852089 HHV852088:HIY852089 HRR852088:HSU852089 IBN852088:ICQ852089 ILJ852088:IMM852089 IVF852088:IWI852089 JFB852088:JGE852089 JOX852088:JQA852089 JYT852088:JZW852089 KIP852088:KJS852089 KSL852088:KTO852089 LCH852088:LDK852089 LMD852088:LNG852089 LVZ852088:LXC852089 MFV852088:MGY852089 MPR852088:MQU852089 MZN852088:NAQ852089 NJJ852088:NKM852089 NTF852088:NUI852089 ODB852088:OEE852089 OMX852088:OOA852089 OWT852088:OXW852089 PGP852088:PHS852089 PQL852088:PRO852089 QAH852088:QBK852089 QKD852088:QLG852089 QTZ852088:QVC852089 RDV852088:REY852089 RNR852088:ROU852089 RXN852088:RYQ852089 SHJ852088:SIM852089 SRF852088:SSI852089 TBB852088:TCE852089 TKX852088:TMA852089 TUT852088:TVW852089 UEP852088:UFS852089 UOL852088:UPO852089 UYH852088:UZK852089 VID852088:VJG852089 VRZ852088:VTC852089 WBV852088:WCY852089 WLR852088:WMU852089 WVN852088:WWQ852089 D917624:AQ917625 JB917624:KE917625 SX917624:UA917625 ACT917624:ADW917625 AMP917624:ANS917625 AWL917624:AXO917625 BGH917624:BHK917625 BQD917624:BRG917625 BZZ917624:CBC917625 CJV917624:CKY917625 CTR917624:CUU917625 DDN917624:DEQ917625 DNJ917624:DOM917625 DXF917624:DYI917625 EHB917624:EIE917625 EQX917624:ESA917625 FAT917624:FBW917625 FKP917624:FLS917625 FUL917624:FVO917625 GEH917624:GFK917625 GOD917624:GPG917625 GXZ917624:GZC917625 HHV917624:HIY917625 HRR917624:HSU917625 IBN917624:ICQ917625 ILJ917624:IMM917625 IVF917624:IWI917625 JFB917624:JGE917625 JOX917624:JQA917625 JYT917624:JZW917625 KIP917624:KJS917625 KSL917624:KTO917625 LCH917624:LDK917625 LMD917624:LNG917625 LVZ917624:LXC917625 MFV917624:MGY917625 MPR917624:MQU917625 MZN917624:NAQ917625 NJJ917624:NKM917625 NTF917624:NUI917625 ODB917624:OEE917625 OMX917624:OOA917625 OWT917624:OXW917625 PGP917624:PHS917625 PQL917624:PRO917625 QAH917624:QBK917625 QKD917624:QLG917625 QTZ917624:QVC917625 RDV917624:REY917625 RNR917624:ROU917625 RXN917624:RYQ917625 SHJ917624:SIM917625 SRF917624:SSI917625 TBB917624:TCE917625 TKX917624:TMA917625 TUT917624:TVW917625 UEP917624:UFS917625 UOL917624:UPO917625 UYH917624:UZK917625 VID917624:VJG917625 VRZ917624:VTC917625 WBV917624:WCY917625 WLR917624:WMU917625 WVN917624:WWQ917625 D983160:AQ983161 JB983160:KE983161 SX983160:UA983161 ACT983160:ADW983161 AMP983160:ANS983161 AWL983160:AXO983161 BGH983160:BHK983161 BQD983160:BRG983161 BZZ983160:CBC983161 CJV983160:CKY983161 CTR983160:CUU983161 DDN983160:DEQ983161 DNJ983160:DOM983161 DXF983160:DYI983161 EHB983160:EIE983161 EQX983160:ESA983161 FAT983160:FBW983161 FKP983160:FLS983161 FUL983160:FVO983161 GEH983160:GFK983161 GOD983160:GPG983161 GXZ983160:GZC983161 HHV983160:HIY983161 HRR983160:HSU983161 IBN983160:ICQ983161 ILJ983160:IMM983161 IVF983160:IWI983161 JFB983160:JGE983161 JOX983160:JQA983161 JYT983160:JZW983161 KIP983160:KJS983161 KSL983160:KTO983161 LCH983160:LDK983161 LMD983160:LNG983161 LVZ983160:LXC983161 MFV983160:MGY983161 MPR983160:MQU983161 MZN983160:NAQ983161 NJJ983160:NKM983161 NTF983160:NUI983161 ODB983160:OEE983161 OMX983160:OOA983161 OWT983160:OXW983161 PGP983160:PHS983161 PQL983160:PRO983161 QAH983160:QBK983161 QKD983160:QLG983161 QTZ983160:QVC983161 RDV983160:REY983161 RNR983160:ROU983161 RXN983160:RYQ983161 SHJ983160:SIM983161 SRF983160:SSI983161 TBB983160:TCE983161 TKX983160:TMA983161 TUT983160:TVW983161 UEP983160:UFS983161 UOL983160:UPO983161 UYH983160:UZK983161 VID983160:VJG983161 VRZ983160:VTC983161 WBV983160:WCY983161 WLR983160:WMU983161 WVN983160:WWQ983161 UOL160:UPO160 D65651:AQ65651 JB65651:KE65651 SX65651:UA65651 ACT65651:ADW65651 AMP65651:ANS65651 AWL65651:AXO65651 BGH65651:BHK65651 BQD65651:BRG65651 BZZ65651:CBC65651 CJV65651:CKY65651 CTR65651:CUU65651 DDN65651:DEQ65651 DNJ65651:DOM65651 DXF65651:DYI65651 EHB65651:EIE65651 EQX65651:ESA65651 FAT65651:FBW65651 FKP65651:FLS65651 FUL65651:FVO65651 GEH65651:GFK65651 GOD65651:GPG65651 GXZ65651:GZC65651 HHV65651:HIY65651 HRR65651:HSU65651 IBN65651:ICQ65651 ILJ65651:IMM65651 IVF65651:IWI65651 JFB65651:JGE65651 JOX65651:JQA65651 JYT65651:JZW65651 KIP65651:KJS65651 KSL65651:KTO65651 LCH65651:LDK65651 LMD65651:LNG65651 LVZ65651:LXC65651 MFV65651:MGY65651 MPR65651:MQU65651 MZN65651:NAQ65651 NJJ65651:NKM65651 NTF65651:NUI65651 ODB65651:OEE65651 OMX65651:OOA65651 OWT65651:OXW65651 PGP65651:PHS65651 PQL65651:PRO65651 QAH65651:QBK65651 QKD65651:QLG65651 QTZ65651:QVC65651 RDV65651:REY65651 RNR65651:ROU65651 RXN65651:RYQ65651 SHJ65651:SIM65651 SRF65651:SSI65651 TBB65651:TCE65651 TKX65651:TMA65651 TUT65651:TVW65651 UEP65651:UFS65651 UOL65651:UPO65651 UYH65651:UZK65651 VID65651:VJG65651 VRZ65651:VTC65651 WBV65651:WCY65651 WLR65651:WMU65651 WVN65651:WWQ65651 D131187:AQ131187 JB131187:KE131187 SX131187:UA131187 ACT131187:ADW131187 AMP131187:ANS131187 AWL131187:AXO131187 BGH131187:BHK131187 BQD131187:BRG131187 BZZ131187:CBC131187 CJV131187:CKY131187 CTR131187:CUU131187 DDN131187:DEQ131187 DNJ131187:DOM131187 DXF131187:DYI131187 EHB131187:EIE131187 EQX131187:ESA131187 FAT131187:FBW131187 FKP131187:FLS131187 FUL131187:FVO131187 GEH131187:GFK131187 GOD131187:GPG131187 GXZ131187:GZC131187 HHV131187:HIY131187 HRR131187:HSU131187 IBN131187:ICQ131187 ILJ131187:IMM131187 IVF131187:IWI131187 JFB131187:JGE131187 JOX131187:JQA131187 JYT131187:JZW131187 KIP131187:KJS131187 KSL131187:KTO131187 LCH131187:LDK131187 LMD131187:LNG131187 LVZ131187:LXC131187 MFV131187:MGY131187 MPR131187:MQU131187 MZN131187:NAQ131187 NJJ131187:NKM131187 NTF131187:NUI131187 ODB131187:OEE131187 OMX131187:OOA131187 OWT131187:OXW131187 PGP131187:PHS131187 PQL131187:PRO131187 QAH131187:QBK131187 QKD131187:QLG131187 QTZ131187:QVC131187 RDV131187:REY131187 RNR131187:ROU131187 RXN131187:RYQ131187 SHJ131187:SIM131187 SRF131187:SSI131187 TBB131187:TCE131187 TKX131187:TMA131187 TUT131187:TVW131187 UEP131187:UFS131187 UOL131187:UPO131187 UYH131187:UZK131187 VID131187:VJG131187 VRZ131187:VTC131187 WBV131187:WCY131187 WLR131187:WMU131187 WVN131187:WWQ131187 D196723:AQ196723 JB196723:KE196723 SX196723:UA196723 ACT196723:ADW196723 AMP196723:ANS196723 AWL196723:AXO196723 BGH196723:BHK196723 BQD196723:BRG196723 BZZ196723:CBC196723 CJV196723:CKY196723 CTR196723:CUU196723 DDN196723:DEQ196723 DNJ196723:DOM196723 DXF196723:DYI196723 EHB196723:EIE196723 EQX196723:ESA196723 FAT196723:FBW196723 FKP196723:FLS196723 FUL196723:FVO196723 GEH196723:GFK196723 GOD196723:GPG196723 GXZ196723:GZC196723 HHV196723:HIY196723 HRR196723:HSU196723 IBN196723:ICQ196723 ILJ196723:IMM196723 IVF196723:IWI196723 JFB196723:JGE196723 JOX196723:JQA196723 JYT196723:JZW196723 KIP196723:KJS196723 KSL196723:KTO196723 LCH196723:LDK196723 LMD196723:LNG196723 LVZ196723:LXC196723 MFV196723:MGY196723 MPR196723:MQU196723 MZN196723:NAQ196723 NJJ196723:NKM196723 NTF196723:NUI196723 ODB196723:OEE196723 OMX196723:OOA196723 OWT196723:OXW196723 PGP196723:PHS196723 PQL196723:PRO196723 QAH196723:QBK196723 QKD196723:QLG196723 QTZ196723:QVC196723 RDV196723:REY196723 RNR196723:ROU196723 RXN196723:RYQ196723 SHJ196723:SIM196723 SRF196723:SSI196723 TBB196723:TCE196723 TKX196723:TMA196723 TUT196723:TVW196723 UEP196723:UFS196723 UOL196723:UPO196723 UYH196723:UZK196723 VID196723:VJG196723 VRZ196723:VTC196723 WBV196723:WCY196723 WLR196723:WMU196723 WVN196723:WWQ196723 D262259:AQ262259 JB262259:KE262259 SX262259:UA262259 ACT262259:ADW262259 AMP262259:ANS262259 AWL262259:AXO262259 BGH262259:BHK262259 BQD262259:BRG262259 BZZ262259:CBC262259 CJV262259:CKY262259 CTR262259:CUU262259 DDN262259:DEQ262259 DNJ262259:DOM262259 DXF262259:DYI262259 EHB262259:EIE262259 EQX262259:ESA262259 FAT262259:FBW262259 FKP262259:FLS262259 FUL262259:FVO262259 GEH262259:GFK262259 GOD262259:GPG262259 GXZ262259:GZC262259 HHV262259:HIY262259 HRR262259:HSU262259 IBN262259:ICQ262259 ILJ262259:IMM262259 IVF262259:IWI262259 JFB262259:JGE262259 JOX262259:JQA262259 JYT262259:JZW262259 KIP262259:KJS262259 KSL262259:KTO262259 LCH262259:LDK262259 LMD262259:LNG262259 LVZ262259:LXC262259 MFV262259:MGY262259 MPR262259:MQU262259 MZN262259:NAQ262259 NJJ262259:NKM262259 NTF262259:NUI262259 ODB262259:OEE262259 OMX262259:OOA262259 OWT262259:OXW262259 PGP262259:PHS262259 PQL262259:PRO262259 QAH262259:QBK262259 QKD262259:QLG262259 QTZ262259:QVC262259 RDV262259:REY262259 RNR262259:ROU262259 RXN262259:RYQ262259 SHJ262259:SIM262259 SRF262259:SSI262259 TBB262259:TCE262259 TKX262259:TMA262259 TUT262259:TVW262259 UEP262259:UFS262259 UOL262259:UPO262259 UYH262259:UZK262259 VID262259:VJG262259 VRZ262259:VTC262259 WBV262259:WCY262259 WLR262259:WMU262259 WVN262259:WWQ262259 D327795:AQ327795 JB327795:KE327795 SX327795:UA327795 ACT327795:ADW327795 AMP327795:ANS327795 AWL327795:AXO327795 BGH327795:BHK327795 BQD327795:BRG327795 BZZ327795:CBC327795 CJV327795:CKY327795 CTR327795:CUU327795 DDN327795:DEQ327795 DNJ327795:DOM327795 DXF327795:DYI327795 EHB327795:EIE327795 EQX327795:ESA327795 FAT327795:FBW327795 FKP327795:FLS327795 FUL327795:FVO327795 GEH327795:GFK327795 GOD327795:GPG327795 GXZ327795:GZC327795 HHV327795:HIY327795 HRR327795:HSU327795 IBN327795:ICQ327795 ILJ327795:IMM327795 IVF327795:IWI327795 JFB327795:JGE327795 JOX327795:JQA327795 JYT327795:JZW327795 KIP327795:KJS327795 KSL327795:KTO327795 LCH327795:LDK327795 LMD327795:LNG327795 LVZ327795:LXC327795 MFV327795:MGY327795 MPR327795:MQU327795 MZN327795:NAQ327795 NJJ327795:NKM327795 NTF327795:NUI327795 ODB327795:OEE327795 OMX327795:OOA327795 OWT327795:OXW327795 PGP327795:PHS327795 PQL327795:PRO327795 QAH327795:QBK327795 QKD327795:QLG327795 QTZ327795:QVC327795 RDV327795:REY327795 RNR327795:ROU327795 RXN327795:RYQ327795 SHJ327795:SIM327795 SRF327795:SSI327795 TBB327795:TCE327795 TKX327795:TMA327795 TUT327795:TVW327795 UEP327795:UFS327795 UOL327795:UPO327795 UYH327795:UZK327795 VID327795:VJG327795 VRZ327795:VTC327795 WBV327795:WCY327795 WLR327795:WMU327795 WVN327795:WWQ327795 D393331:AQ393331 JB393331:KE393331 SX393331:UA393331 ACT393331:ADW393331 AMP393331:ANS393331 AWL393331:AXO393331 BGH393331:BHK393331 BQD393331:BRG393331 BZZ393331:CBC393331 CJV393331:CKY393331 CTR393331:CUU393331 DDN393331:DEQ393331 DNJ393331:DOM393331 DXF393331:DYI393331 EHB393331:EIE393331 EQX393331:ESA393331 FAT393331:FBW393331 FKP393331:FLS393331 FUL393331:FVO393331 GEH393331:GFK393331 GOD393331:GPG393331 GXZ393331:GZC393331 HHV393331:HIY393331 HRR393331:HSU393331 IBN393331:ICQ393331 ILJ393331:IMM393331 IVF393331:IWI393331 JFB393331:JGE393331 JOX393331:JQA393331 JYT393331:JZW393331 KIP393331:KJS393331 KSL393331:KTO393331 LCH393331:LDK393331 LMD393331:LNG393331 LVZ393331:LXC393331 MFV393331:MGY393331 MPR393331:MQU393331 MZN393331:NAQ393331 NJJ393331:NKM393331 NTF393331:NUI393331 ODB393331:OEE393331 OMX393331:OOA393331 OWT393331:OXW393331 PGP393331:PHS393331 PQL393331:PRO393331 QAH393331:QBK393331 QKD393331:QLG393331 QTZ393331:QVC393331 RDV393331:REY393331 RNR393331:ROU393331 RXN393331:RYQ393331 SHJ393331:SIM393331 SRF393331:SSI393331 TBB393331:TCE393331 TKX393331:TMA393331 TUT393331:TVW393331 UEP393331:UFS393331 UOL393331:UPO393331 UYH393331:UZK393331 VID393331:VJG393331 VRZ393331:VTC393331 WBV393331:WCY393331 WLR393331:WMU393331 WVN393331:WWQ393331 D458867:AQ458867 JB458867:KE458867 SX458867:UA458867 ACT458867:ADW458867 AMP458867:ANS458867 AWL458867:AXO458867 BGH458867:BHK458867 BQD458867:BRG458867 BZZ458867:CBC458867 CJV458867:CKY458867 CTR458867:CUU458867 DDN458867:DEQ458867 DNJ458867:DOM458867 DXF458867:DYI458867 EHB458867:EIE458867 EQX458867:ESA458867 FAT458867:FBW458867 FKP458867:FLS458867 FUL458867:FVO458867 GEH458867:GFK458867 GOD458867:GPG458867 GXZ458867:GZC458867 HHV458867:HIY458867 HRR458867:HSU458867 IBN458867:ICQ458867 ILJ458867:IMM458867 IVF458867:IWI458867 JFB458867:JGE458867 JOX458867:JQA458867 JYT458867:JZW458867 KIP458867:KJS458867 KSL458867:KTO458867 LCH458867:LDK458867 LMD458867:LNG458867 LVZ458867:LXC458867 MFV458867:MGY458867 MPR458867:MQU458867 MZN458867:NAQ458867 NJJ458867:NKM458867 NTF458867:NUI458867 ODB458867:OEE458867 OMX458867:OOA458867 OWT458867:OXW458867 PGP458867:PHS458867 PQL458867:PRO458867 QAH458867:QBK458867 QKD458867:QLG458867 QTZ458867:QVC458867 RDV458867:REY458867 RNR458867:ROU458867 RXN458867:RYQ458867 SHJ458867:SIM458867 SRF458867:SSI458867 TBB458867:TCE458867 TKX458867:TMA458867 TUT458867:TVW458867 UEP458867:UFS458867 UOL458867:UPO458867 UYH458867:UZK458867 VID458867:VJG458867 VRZ458867:VTC458867 WBV458867:WCY458867 WLR458867:WMU458867 WVN458867:WWQ458867 D524403:AQ524403 JB524403:KE524403 SX524403:UA524403 ACT524403:ADW524403 AMP524403:ANS524403 AWL524403:AXO524403 BGH524403:BHK524403 BQD524403:BRG524403 BZZ524403:CBC524403 CJV524403:CKY524403 CTR524403:CUU524403 DDN524403:DEQ524403 DNJ524403:DOM524403 DXF524403:DYI524403 EHB524403:EIE524403 EQX524403:ESA524403 FAT524403:FBW524403 FKP524403:FLS524403 FUL524403:FVO524403 GEH524403:GFK524403 GOD524403:GPG524403 GXZ524403:GZC524403 HHV524403:HIY524403 HRR524403:HSU524403 IBN524403:ICQ524403 ILJ524403:IMM524403 IVF524403:IWI524403 JFB524403:JGE524403 JOX524403:JQA524403 JYT524403:JZW524403 KIP524403:KJS524403 KSL524403:KTO524403 LCH524403:LDK524403 LMD524403:LNG524403 LVZ524403:LXC524403 MFV524403:MGY524403 MPR524403:MQU524403 MZN524403:NAQ524403 NJJ524403:NKM524403 NTF524403:NUI524403 ODB524403:OEE524403 OMX524403:OOA524403 OWT524403:OXW524403 PGP524403:PHS524403 PQL524403:PRO524403 QAH524403:QBK524403 QKD524403:QLG524403 QTZ524403:QVC524403 RDV524403:REY524403 RNR524403:ROU524403 RXN524403:RYQ524403 SHJ524403:SIM524403 SRF524403:SSI524403 TBB524403:TCE524403 TKX524403:TMA524403 TUT524403:TVW524403 UEP524403:UFS524403 UOL524403:UPO524403 UYH524403:UZK524403 VID524403:VJG524403 VRZ524403:VTC524403 WBV524403:WCY524403 WLR524403:WMU524403 WVN524403:WWQ524403 D589939:AQ589939 JB589939:KE589939 SX589939:UA589939 ACT589939:ADW589939 AMP589939:ANS589939 AWL589939:AXO589939 BGH589939:BHK589939 BQD589939:BRG589939 BZZ589939:CBC589939 CJV589939:CKY589939 CTR589939:CUU589939 DDN589939:DEQ589939 DNJ589939:DOM589939 DXF589939:DYI589939 EHB589939:EIE589939 EQX589939:ESA589939 FAT589939:FBW589939 FKP589939:FLS589939 FUL589939:FVO589939 GEH589939:GFK589939 GOD589939:GPG589939 GXZ589939:GZC589939 HHV589939:HIY589939 HRR589939:HSU589939 IBN589939:ICQ589939 ILJ589939:IMM589939 IVF589939:IWI589939 JFB589939:JGE589939 JOX589939:JQA589939 JYT589939:JZW589939 KIP589939:KJS589939 KSL589939:KTO589939 LCH589939:LDK589939 LMD589939:LNG589939 LVZ589939:LXC589939 MFV589939:MGY589939 MPR589939:MQU589939 MZN589939:NAQ589939 NJJ589939:NKM589939 NTF589939:NUI589939 ODB589939:OEE589939 OMX589939:OOA589939 OWT589939:OXW589939 PGP589939:PHS589939 PQL589939:PRO589939 QAH589939:QBK589939 QKD589939:QLG589939 QTZ589939:QVC589939 RDV589939:REY589939 RNR589939:ROU589939 RXN589939:RYQ589939 SHJ589939:SIM589939 SRF589939:SSI589939 TBB589939:TCE589939 TKX589939:TMA589939 TUT589939:TVW589939 UEP589939:UFS589939 UOL589939:UPO589939 UYH589939:UZK589939 VID589939:VJG589939 VRZ589939:VTC589939 WBV589939:WCY589939 WLR589939:WMU589939 WVN589939:WWQ589939 D655475:AQ655475 JB655475:KE655475 SX655475:UA655475 ACT655475:ADW655475 AMP655475:ANS655475 AWL655475:AXO655475 BGH655475:BHK655475 BQD655475:BRG655475 BZZ655475:CBC655475 CJV655475:CKY655475 CTR655475:CUU655475 DDN655475:DEQ655475 DNJ655475:DOM655475 DXF655475:DYI655475 EHB655475:EIE655475 EQX655475:ESA655475 FAT655475:FBW655475 FKP655475:FLS655475 FUL655475:FVO655475 GEH655475:GFK655475 GOD655475:GPG655475 GXZ655475:GZC655475 HHV655475:HIY655475 HRR655475:HSU655475 IBN655475:ICQ655475 ILJ655475:IMM655475 IVF655475:IWI655475 JFB655475:JGE655475 JOX655475:JQA655475 JYT655475:JZW655475 KIP655475:KJS655475 KSL655475:KTO655475 LCH655475:LDK655475 LMD655475:LNG655475 LVZ655475:LXC655475 MFV655475:MGY655475 MPR655475:MQU655475 MZN655475:NAQ655475 NJJ655475:NKM655475 NTF655475:NUI655475 ODB655475:OEE655475 OMX655475:OOA655475 OWT655475:OXW655475 PGP655475:PHS655475 PQL655475:PRO655475 QAH655475:QBK655475 QKD655475:QLG655475 QTZ655475:QVC655475 RDV655475:REY655475 RNR655475:ROU655475 RXN655475:RYQ655475 SHJ655475:SIM655475 SRF655475:SSI655475 TBB655475:TCE655475 TKX655475:TMA655475 TUT655475:TVW655475 UEP655475:UFS655475 UOL655475:UPO655475 UYH655475:UZK655475 VID655475:VJG655475 VRZ655475:VTC655475 WBV655475:WCY655475 WLR655475:WMU655475 WVN655475:WWQ655475 D721011:AQ721011 JB721011:KE721011 SX721011:UA721011 ACT721011:ADW721011 AMP721011:ANS721011 AWL721011:AXO721011 BGH721011:BHK721011 BQD721011:BRG721011 BZZ721011:CBC721011 CJV721011:CKY721011 CTR721011:CUU721011 DDN721011:DEQ721011 DNJ721011:DOM721011 DXF721011:DYI721011 EHB721011:EIE721011 EQX721011:ESA721011 FAT721011:FBW721011 FKP721011:FLS721011 FUL721011:FVO721011 GEH721011:GFK721011 GOD721011:GPG721011 GXZ721011:GZC721011 HHV721011:HIY721011 HRR721011:HSU721011 IBN721011:ICQ721011 ILJ721011:IMM721011 IVF721011:IWI721011 JFB721011:JGE721011 JOX721011:JQA721011 JYT721011:JZW721011 KIP721011:KJS721011 KSL721011:KTO721011 LCH721011:LDK721011 LMD721011:LNG721011 LVZ721011:LXC721011 MFV721011:MGY721011 MPR721011:MQU721011 MZN721011:NAQ721011 NJJ721011:NKM721011 NTF721011:NUI721011 ODB721011:OEE721011 OMX721011:OOA721011 OWT721011:OXW721011 PGP721011:PHS721011 PQL721011:PRO721011 QAH721011:QBK721011 QKD721011:QLG721011 QTZ721011:QVC721011 RDV721011:REY721011 RNR721011:ROU721011 RXN721011:RYQ721011 SHJ721011:SIM721011 SRF721011:SSI721011 TBB721011:TCE721011 TKX721011:TMA721011 TUT721011:TVW721011 UEP721011:UFS721011 UOL721011:UPO721011 UYH721011:UZK721011 VID721011:VJG721011 VRZ721011:VTC721011 WBV721011:WCY721011 WLR721011:WMU721011 WVN721011:WWQ721011 D786547:AQ786547 JB786547:KE786547 SX786547:UA786547 ACT786547:ADW786547 AMP786547:ANS786547 AWL786547:AXO786547 BGH786547:BHK786547 BQD786547:BRG786547 BZZ786547:CBC786547 CJV786547:CKY786547 CTR786547:CUU786547 DDN786547:DEQ786547 DNJ786547:DOM786547 DXF786547:DYI786547 EHB786547:EIE786547 EQX786547:ESA786547 FAT786547:FBW786547 FKP786547:FLS786547 FUL786547:FVO786547 GEH786547:GFK786547 GOD786547:GPG786547 GXZ786547:GZC786547 HHV786547:HIY786547 HRR786547:HSU786547 IBN786547:ICQ786547 ILJ786547:IMM786547 IVF786547:IWI786547 JFB786547:JGE786547 JOX786547:JQA786547 JYT786547:JZW786547 KIP786547:KJS786547 KSL786547:KTO786547 LCH786547:LDK786547 LMD786547:LNG786547 LVZ786547:LXC786547 MFV786547:MGY786547 MPR786547:MQU786547 MZN786547:NAQ786547 NJJ786547:NKM786547 NTF786547:NUI786547 ODB786547:OEE786547 OMX786547:OOA786547 OWT786547:OXW786547 PGP786547:PHS786547 PQL786547:PRO786547 QAH786547:QBK786547 QKD786547:QLG786547 QTZ786547:QVC786547 RDV786547:REY786547 RNR786547:ROU786547 RXN786547:RYQ786547 SHJ786547:SIM786547 SRF786547:SSI786547 TBB786547:TCE786547 TKX786547:TMA786547 TUT786547:TVW786547 UEP786547:UFS786547 UOL786547:UPO786547 UYH786547:UZK786547 VID786547:VJG786547 VRZ786547:VTC786547 WBV786547:WCY786547 WLR786547:WMU786547 WVN786547:WWQ786547 D852083:AQ852083 JB852083:KE852083 SX852083:UA852083 ACT852083:ADW852083 AMP852083:ANS852083 AWL852083:AXO852083 BGH852083:BHK852083 BQD852083:BRG852083 BZZ852083:CBC852083 CJV852083:CKY852083 CTR852083:CUU852083 DDN852083:DEQ852083 DNJ852083:DOM852083 DXF852083:DYI852083 EHB852083:EIE852083 EQX852083:ESA852083 FAT852083:FBW852083 FKP852083:FLS852083 FUL852083:FVO852083 GEH852083:GFK852083 GOD852083:GPG852083 GXZ852083:GZC852083 HHV852083:HIY852083 HRR852083:HSU852083 IBN852083:ICQ852083 ILJ852083:IMM852083 IVF852083:IWI852083 JFB852083:JGE852083 JOX852083:JQA852083 JYT852083:JZW852083 KIP852083:KJS852083 KSL852083:KTO852083 LCH852083:LDK852083 LMD852083:LNG852083 LVZ852083:LXC852083 MFV852083:MGY852083 MPR852083:MQU852083 MZN852083:NAQ852083 NJJ852083:NKM852083 NTF852083:NUI852083 ODB852083:OEE852083 OMX852083:OOA852083 OWT852083:OXW852083 PGP852083:PHS852083 PQL852083:PRO852083 QAH852083:QBK852083 QKD852083:QLG852083 QTZ852083:QVC852083 RDV852083:REY852083 RNR852083:ROU852083 RXN852083:RYQ852083 SHJ852083:SIM852083 SRF852083:SSI852083 TBB852083:TCE852083 TKX852083:TMA852083 TUT852083:TVW852083 UEP852083:UFS852083 UOL852083:UPO852083 UYH852083:UZK852083 VID852083:VJG852083 VRZ852083:VTC852083 WBV852083:WCY852083 WLR852083:WMU852083 WVN852083:WWQ852083 D917619:AQ917619 JB917619:KE917619 SX917619:UA917619 ACT917619:ADW917619 AMP917619:ANS917619 AWL917619:AXO917619 BGH917619:BHK917619 BQD917619:BRG917619 BZZ917619:CBC917619 CJV917619:CKY917619 CTR917619:CUU917619 DDN917619:DEQ917619 DNJ917619:DOM917619 DXF917619:DYI917619 EHB917619:EIE917619 EQX917619:ESA917619 FAT917619:FBW917619 FKP917619:FLS917619 FUL917619:FVO917619 GEH917619:GFK917619 GOD917619:GPG917619 GXZ917619:GZC917619 HHV917619:HIY917619 HRR917619:HSU917619 IBN917619:ICQ917619 ILJ917619:IMM917619 IVF917619:IWI917619 JFB917619:JGE917619 JOX917619:JQA917619 JYT917619:JZW917619 KIP917619:KJS917619 KSL917619:KTO917619 LCH917619:LDK917619 LMD917619:LNG917619 LVZ917619:LXC917619 MFV917619:MGY917619 MPR917619:MQU917619 MZN917619:NAQ917619 NJJ917619:NKM917619 NTF917619:NUI917619 ODB917619:OEE917619 OMX917619:OOA917619 OWT917619:OXW917619 PGP917619:PHS917619 PQL917619:PRO917619 QAH917619:QBK917619 QKD917619:QLG917619 QTZ917619:QVC917619 RDV917619:REY917619 RNR917619:ROU917619 RXN917619:RYQ917619 SHJ917619:SIM917619 SRF917619:SSI917619 TBB917619:TCE917619 TKX917619:TMA917619 TUT917619:TVW917619 UEP917619:UFS917619 UOL917619:UPO917619 UYH917619:UZK917619 VID917619:VJG917619 VRZ917619:VTC917619 WBV917619:WCY917619 WLR917619:WMU917619 WVN917619:WWQ917619 D983155:AQ983155 JB983155:KE983155 SX983155:UA983155 ACT983155:ADW983155 AMP983155:ANS983155 AWL983155:AXO983155 BGH983155:BHK983155 BQD983155:BRG983155 BZZ983155:CBC983155 CJV983155:CKY983155 CTR983155:CUU983155 DDN983155:DEQ983155 DNJ983155:DOM983155 DXF983155:DYI983155 EHB983155:EIE983155 EQX983155:ESA983155 FAT983155:FBW983155 FKP983155:FLS983155 FUL983155:FVO983155 GEH983155:GFK983155 GOD983155:GPG983155 GXZ983155:GZC983155 HHV983155:HIY983155 HRR983155:HSU983155 IBN983155:ICQ983155 ILJ983155:IMM983155 IVF983155:IWI983155 JFB983155:JGE983155 JOX983155:JQA983155 JYT983155:JZW983155 KIP983155:KJS983155 KSL983155:KTO983155 LCH983155:LDK983155 LMD983155:LNG983155 LVZ983155:LXC983155 MFV983155:MGY983155 MPR983155:MQU983155 MZN983155:NAQ983155 NJJ983155:NKM983155 NTF983155:NUI983155 ODB983155:OEE983155 OMX983155:OOA983155 OWT983155:OXW983155 PGP983155:PHS983155 PQL983155:PRO983155 QAH983155:QBK983155 QKD983155:QLG983155 QTZ983155:QVC983155 RDV983155:REY983155 RNR983155:ROU983155 RXN983155:RYQ983155 SHJ983155:SIM983155 SRF983155:SSI983155 TBB983155:TCE983155 TKX983155:TMA983155 TUT983155:TVW983155 UEP983155:UFS983155 UOL983155:UPO983155 UYH983155:UZK983155 VID983155:VJG983155 VRZ983155:VTC983155 WBV983155:WCY983155 WLR983155:WMU983155 WVN983155:WWQ983155 UEP160:UFS160 D65649:AQ65649 JB65649:KE65649 SX65649:UA65649 ACT65649:ADW65649 AMP65649:ANS65649 AWL65649:AXO65649 BGH65649:BHK65649 BQD65649:BRG65649 BZZ65649:CBC65649 CJV65649:CKY65649 CTR65649:CUU65649 DDN65649:DEQ65649 DNJ65649:DOM65649 DXF65649:DYI65649 EHB65649:EIE65649 EQX65649:ESA65649 FAT65649:FBW65649 FKP65649:FLS65649 FUL65649:FVO65649 GEH65649:GFK65649 GOD65649:GPG65649 GXZ65649:GZC65649 HHV65649:HIY65649 HRR65649:HSU65649 IBN65649:ICQ65649 ILJ65649:IMM65649 IVF65649:IWI65649 JFB65649:JGE65649 JOX65649:JQA65649 JYT65649:JZW65649 KIP65649:KJS65649 KSL65649:KTO65649 LCH65649:LDK65649 LMD65649:LNG65649 LVZ65649:LXC65649 MFV65649:MGY65649 MPR65649:MQU65649 MZN65649:NAQ65649 NJJ65649:NKM65649 NTF65649:NUI65649 ODB65649:OEE65649 OMX65649:OOA65649 OWT65649:OXW65649 PGP65649:PHS65649 PQL65649:PRO65649 QAH65649:QBK65649 QKD65649:QLG65649 QTZ65649:QVC65649 RDV65649:REY65649 RNR65649:ROU65649 RXN65649:RYQ65649 SHJ65649:SIM65649 SRF65649:SSI65649 TBB65649:TCE65649 TKX65649:TMA65649 TUT65649:TVW65649 UEP65649:UFS65649 UOL65649:UPO65649 UYH65649:UZK65649 VID65649:VJG65649 VRZ65649:VTC65649 WBV65649:WCY65649 WLR65649:WMU65649 WVN65649:WWQ65649 D131185:AQ131185 JB131185:KE131185 SX131185:UA131185 ACT131185:ADW131185 AMP131185:ANS131185 AWL131185:AXO131185 BGH131185:BHK131185 BQD131185:BRG131185 BZZ131185:CBC131185 CJV131185:CKY131185 CTR131185:CUU131185 DDN131185:DEQ131185 DNJ131185:DOM131185 DXF131185:DYI131185 EHB131185:EIE131185 EQX131185:ESA131185 FAT131185:FBW131185 FKP131185:FLS131185 FUL131185:FVO131185 GEH131185:GFK131185 GOD131185:GPG131185 GXZ131185:GZC131185 HHV131185:HIY131185 HRR131185:HSU131185 IBN131185:ICQ131185 ILJ131185:IMM131185 IVF131185:IWI131185 JFB131185:JGE131185 JOX131185:JQA131185 JYT131185:JZW131185 KIP131185:KJS131185 KSL131185:KTO131185 LCH131185:LDK131185 LMD131185:LNG131185 LVZ131185:LXC131185 MFV131185:MGY131185 MPR131185:MQU131185 MZN131185:NAQ131185 NJJ131185:NKM131185 NTF131185:NUI131185 ODB131185:OEE131185 OMX131185:OOA131185 OWT131185:OXW131185 PGP131185:PHS131185 PQL131185:PRO131185 QAH131185:QBK131185 QKD131185:QLG131185 QTZ131185:QVC131185 RDV131185:REY131185 RNR131185:ROU131185 RXN131185:RYQ131185 SHJ131185:SIM131185 SRF131185:SSI131185 TBB131185:TCE131185 TKX131185:TMA131185 TUT131185:TVW131185 UEP131185:UFS131185 UOL131185:UPO131185 UYH131185:UZK131185 VID131185:VJG131185 VRZ131185:VTC131185 WBV131185:WCY131185 WLR131185:WMU131185 WVN131185:WWQ131185 D196721:AQ196721 JB196721:KE196721 SX196721:UA196721 ACT196721:ADW196721 AMP196721:ANS196721 AWL196721:AXO196721 BGH196721:BHK196721 BQD196721:BRG196721 BZZ196721:CBC196721 CJV196721:CKY196721 CTR196721:CUU196721 DDN196721:DEQ196721 DNJ196721:DOM196721 DXF196721:DYI196721 EHB196721:EIE196721 EQX196721:ESA196721 FAT196721:FBW196721 FKP196721:FLS196721 FUL196721:FVO196721 GEH196721:GFK196721 GOD196721:GPG196721 GXZ196721:GZC196721 HHV196721:HIY196721 HRR196721:HSU196721 IBN196721:ICQ196721 ILJ196721:IMM196721 IVF196721:IWI196721 JFB196721:JGE196721 JOX196721:JQA196721 JYT196721:JZW196721 KIP196721:KJS196721 KSL196721:KTO196721 LCH196721:LDK196721 LMD196721:LNG196721 LVZ196721:LXC196721 MFV196721:MGY196721 MPR196721:MQU196721 MZN196721:NAQ196721 NJJ196721:NKM196721 NTF196721:NUI196721 ODB196721:OEE196721 OMX196721:OOA196721 OWT196721:OXW196721 PGP196721:PHS196721 PQL196721:PRO196721 QAH196721:QBK196721 QKD196721:QLG196721 QTZ196721:QVC196721 RDV196721:REY196721 RNR196721:ROU196721 RXN196721:RYQ196721 SHJ196721:SIM196721 SRF196721:SSI196721 TBB196721:TCE196721 TKX196721:TMA196721 TUT196721:TVW196721 UEP196721:UFS196721 UOL196721:UPO196721 UYH196721:UZK196721 VID196721:VJG196721 VRZ196721:VTC196721 WBV196721:WCY196721 WLR196721:WMU196721 WVN196721:WWQ196721 D262257:AQ262257 JB262257:KE262257 SX262257:UA262257 ACT262257:ADW262257 AMP262257:ANS262257 AWL262257:AXO262257 BGH262257:BHK262257 BQD262257:BRG262257 BZZ262257:CBC262257 CJV262257:CKY262257 CTR262257:CUU262257 DDN262257:DEQ262257 DNJ262257:DOM262257 DXF262257:DYI262257 EHB262257:EIE262257 EQX262257:ESA262257 FAT262257:FBW262257 FKP262257:FLS262257 FUL262257:FVO262257 GEH262257:GFK262257 GOD262257:GPG262257 GXZ262257:GZC262257 HHV262257:HIY262257 HRR262257:HSU262257 IBN262257:ICQ262257 ILJ262257:IMM262257 IVF262257:IWI262257 JFB262257:JGE262257 JOX262257:JQA262257 JYT262257:JZW262257 KIP262257:KJS262257 KSL262257:KTO262257 LCH262257:LDK262257 LMD262257:LNG262257 LVZ262257:LXC262257 MFV262257:MGY262257 MPR262257:MQU262257 MZN262257:NAQ262257 NJJ262257:NKM262257 NTF262257:NUI262257 ODB262257:OEE262257 OMX262257:OOA262257 OWT262257:OXW262257 PGP262257:PHS262257 PQL262257:PRO262257 QAH262257:QBK262257 QKD262257:QLG262257 QTZ262257:QVC262257 RDV262257:REY262257 RNR262257:ROU262257 RXN262257:RYQ262257 SHJ262257:SIM262257 SRF262257:SSI262257 TBB262257:TCE262257 TKX262257:TMA262257 TUT262257:TVW262257 UEP262257:UFS262257 UOL262257:UPO262257 UYH262257:UZK262257 VID262257:VJG262257 VRZ262257:VTC262257 WBV262257:WCY262257 WLR262257:WMU262257 WVN262257:WWQ262257 D327793:AQ327793 JB327793:KE327793 SX327793:UA327793 ACT327793:ADW327793 AMP327793:ANS327793 AWL327793:AXO327793 BGH327793:BHK327793 BQD327793:BRG327793 BZZ327793:CBC327793 CJV327793:CKY327793 CTR327793:CUU327793 DDN327793:DEQ327793 DNJ327793:DOM327793 DXF327793:DYI327793 EHB327793:EIE327793 EQX327793:ESA327793 FAT327793:FBW327793 FKP327793:FLS327793 FUL327793:FVO327793 GEH327793:GFK327793 GOD327793:GPG327793 GXZ327793:GZC327793 HHV327793:HIY327793 HRR327793:HSU327793 IBN327793:ICQ327793 ILJ327793:IMM327793 IVF327793:IWI327793 JFB327793:JGE327793 JOX327793:JQA327793 JYT327793:JZW327793 KIP327793:KJS327793 KSL327793:KTO327793 LCH327793:LDK327793 LMD327793:LNG327793 LVZ327793:LXC327793 MFV327793:MGY327793 MPR327793:MQU327793 MZN327793:NAQ327793 NJJ327793:NKM327793 NTF327793:NUI327793 ODB327793:OEE327793 OMX327793:OOA327793 OWT327793:OXW327793 PGP327793:PHS327793 PQL327793:PRO327793 QAH327793:QBK327793 QKD327793:QLG327793 QTZ327793:QVC327793 RDV327793:REY327793 RNR327793:ROU327793 RXN327793:RYQ327793 SHJ327793:SIM327793 SRF327793:SSI327793 TBB327793:TCE327793 TKX327793:TMA327793 TUT327793:TVW327793 UEP327793:UFS327793 UOL327793:UPO327793 UYH327793:UZK327793 VID327793:VJG327793 VRZ327793:VTC327793 WBV327793:WCY327793 WLR327793:WMU327793 WVN327793:WWQ327793 D393329:AQ393329 JB393329:KE393329 SX393329:UA393329 ACT393329:ADW393329 AMP393329:ANS393329 AWL393329:AXO393329 BGH393329:BHK393329 BQD393329:BRG393329 BZZ393329:CBC393329 CJV393329:CKY393329 CTR393329:CUU393329 DDN393329:DEQ393329 DNJ393329:DOM393329 DXF393329:DYI393329 EHB393329:EIE393329 EQX393329:ESA393329 FAT393329:FBW393329 FKP393329:FLS393329 FUL393329:FVO393329 GEH393329:GFK393329 GOD393329:GPG393329 GXZ393329:GZC393329 HHV393329:HIY393329 HRR393329:HSU393329 IBN393329:ICQ393329 ILJ393329:IMM393329 IVF393329:IWI393329 JFB393329:JGE393329 JOX393329:JQA393329 JYT393329:JZW393329 KIP393329:KJS393329 KSL393329:KTO393329 LCH393329:LDK393329 LMD393329:LNG393329 LVZ393329:LXC393329 MFV393329:MGY393329 MPR393329:MQU393329 MZN393329:NAQ393329 NJJ393329:NKM393329 NTF393329:NUI393329 ODB393329:OEE393329 OMX393329:OOA393329 OWT393329:OXW393329 PGP393329:PHS393329 PQL393329:PRO393329 QAH393329:QBK393329 QKD393329:QLG393329 QTZ393329:QVC393329 RDV393329:REY393329 RNR393329:ROU393329 RXN393329:RYQ393329 SHJ393329:SIM393329 SRF393329:SSI393329 TBB393329:TCE393329 TKX393329:TMA393329 TUT393329:TVW393329 UEP393329:UFS393329 UOL393329:UPO393329 UYH393329:UZK393329 VID393329:VJG393329 VRZ393329:VTC393329 WBV393329:WCY393329 WLR393329:WMU393329 WVN393329:WWQ393329 D458865:AQ458865 JB458865:KE458865 SX458865:UA458865 ACT458865:ADW458865 AMP458865:ANS458865 AWL458865:AXO458865 BGH458865:BHK458865 BQD458865:BRG458865 BZZ458865:CBC458865 CJV458865:CKY458865 CTR458865:CUU458865 DDN458865:DEQ458865 DNJ458865:DOM458865 DXF458865:DYI458865 EHB458865:EIE458865 EQX458865:ESA458865 FAT458865:FBW458865 FKP458865:FLS458865 FUL458865:FVO458865 GEH458865:GFK458865 GOD458865:GPG458865 GXZ458865:GZC458865 HHV458865:HIY458865 HRR458865:HSU458865 IBN458865:ICQ458865 ILJ458865:IMM458865 IVF458865:IWI458865 JFB458865:JGE458865 JOX458865:JQA458865 JYT458865:JZW458865 KIP458865:KJS458865 KSL458865:KTO458865 LCH458865:LDK458865 LMD458865:LNG458865 LVZ458865:LXC458865 MFV458865:MGY458865 MPR458865:MQU458865 MZN458865:NAQ458865 NJJ458865:NKM458865 NTF458865:NUI458865 ODB458865:OEE458865 OMX458865:OOA458865 OWT458865:OXW458865 PGP458865:PHS458865 PQL458865:PRO458865 QAH458865:QBK458865 QKD458865:QLG458865 QTZ458865:QVC458865 RDV458865:REY458865 RNR458865:ROU458865 RXN458865:RYQ458865 SHJ458865:SIM458865 SRF458865:SSI458865 TBB458865:TCE458865 TKX458865:TMA458865 TUT458865:TVW458865 UEP458865:UFS458865 UOL458865:UPO458865 UYH458865:UZK458865 VID458865:VJG458865 VRZ458865:VTC458865 WBV458865:WCY458865 WLR458865:WMU458865 WVN458865:WWQ458865 D524401:AQ524401 JB524401:KE524401 SX524401:UA524401 ACT524401:ADW524401 AMP524401:ANS524401 AWL524401:AXO524401 BGH524401:BHK524401 BQD524401:BRG524401 BZZ524401:CBC524401 CJV524401:CKY524401 CTR524401:CUU524401 DDN524401:DEQ524401 DNJ524401:DOM524401 DXF524401:DYI524401 EHB524401:EIE524401 EQX524401:ESA524401 FAT524401:FBW524401 FKP524401:FLS524401 FUL524401:FVO524401 GEH524401:GFK524401 GOD524401:GPG524401 GXZ524401:GZC524401 HHV524401:HIY524401 HRR524401:HSU524401 IBN524401:ICQ524401 ILJ524401:IMM524401 IVF524401:IWI524401 JFB524401:JGE524401 JOX524401:JQA524401 JYT524401:JZW524401 KIP524401:KJS524401 KSL524401:KTO524401 LCH524401:LDK524401 LMD524401:LNG524401 LVZ524401:LXC524401 MFV524401:MGY524401 MPR524401:MQU524401 MZN524401:NAQ524401 NJJ524401:NKM524401 NTF524401:NUI524401 ODB524401:OEE524401 OMX524401:OOA524401 OWT524401:OXW524401 PGP524401:PHS524401 PQL524401:PRO524401 QAH524401:QBK524401 QKD524401:QLG524401 QTZ524401:QVC524401 RDV524401:REY524401 RNR524401:ROU524401 RXN524401:RYQ524401 SHJ524401:SIM524401 SRF524401:SSI524401 TBB524401:TCE524401 TKX524401:TMA524401 TUT524401:TVW524401 UEP524401:UFS524401 UOL524401:UPO524401 UYH524401:UZK524401 VID524401:VJG524401 VRZ524401:VTC524401 WBV524401:WCY524401 WLR524401:WMU524401 WVN524401:WWQ524401 D589937:AQ589937 JB589937:KE589937 SX589937:UA589937 ACT589937:ADW589937 AMP589937:ANS589937 AWL589937:AXO589937 BGH589937:BHK589937 BQD589937:BRG589937 BZZ589937:CBC589937 CJV589937:CKY589937 CTR589937:CUU589937 DDN589937:DEQ589937 DNJ589937:DOM589937 DXF589937:DYI589937 EHB589937:EIE589937 EQX589937:ESA589937 FAT589937:FBW589937 FKP589937:FLS589937 FUL589937:FVO589937 GEH589937:GFK589937 GOD589937:GPG589937 GXZ589937:GZC589937 HHV589937:HIY589937 HRR589937:HSU589937 IBN589937:ICQ589937 ILJ589937:IMM589937 IVF589937:IWI589937 JFB589937:JGE589937 JOX589937:JQA589937 JYT589937:JZW589937 KIP589937:KJS589937 KSL589937:KTO589937 LCH589937:LDK589937 LMD589937:LNG589937 LVZ589937:LXC589937 MFV589937:MGY589937 MPR589937:MQU589937 MZN589937:NAQ589937 NJJ589937:NKM589937 NTF589937:NUI589937 ODB589937:OEE589937 OMX589937:OOA589937 OWT589937:OXW589937 PGP589937:PHS589937 PQL589937:PRO589937 QAH589937:QBK589937 QKD589937:QLG589937 QTZ589937:QVC589937 RDV589937:REY589937 RNR589937:ROU589937 RXN589937:RYQ589937 SHJ589937:SIM589937 SRF589937:SSI589937 TBB589937:TCE589937 TKX589937:TMA589937 TUT589937:TVW589937 UEP589937:UFS589937 UOL589937:UPO589937 UYH589937:UZK589937 VID589937:VJG589937 VRZ589937:VTC589937 WBV589937:WCY589937 WLR589937:WMU589937 WVN589937:WWQ589937 D655473:AQ655473 JB655473:KE655473 SX655473:UA655473 ACT655473:ADW655473 AMP655473:ANS655473 AWL655473:AXO655473 BGH655473:BHK655473 BQD655473:BRG655473 BZZ655473:CBC655473 CJV655473:CKY655473 CTR655473:CUU655473 DDN655473:DEQ655473 DNJ655473:DOM655473 DXF655473:DYI655473 EHB655473:EIE655473 EQX655473:ESA655473 FAT655473:FBW655473 FKP655473:FLS655473 FUL655473:FVO655473 GEH655473:GFK655473 GOD655473:GPG655473 GXZ655473:GZC655473 HHV655473:HIY655473 HRR655473:HSU655473 IBN655473:ICQ655473 ILJ655473:IMM655473 IVF655473:IWI655473 JFB655473:JGE655473 JOX655473:JQA655473 JYT655473:JZW655473 KIP655473:KJS655473 KSL655473:KTO655473 LCH655473:LDK655473 LMD655473:LNG655473 LVZ655473:LXC655473 MFV655473:MGY655473 MPR655473:MQU655473 MZN655473:NAQ655473 NJJ655473:NKM655473 NTF655473:NUI655473 ODB655473:OEE655473 OMX655473:OOA655473 OWT655473:OXW655473 PGP655473:PHS655473 PQL655473:PRO655473 QAH655473:QBK655473 QKD655473:QLG655473 QTZ655473:QVC655473 RDV655473:REY655473 RNR655473:ROU655473 RXN655473:RYQ655473 SHJ655473:SIM655473 SRF655473:SSI655473 TBB655473:TCE655473 TKX655473:TMA655473 TUT655473:TVW655473 UEP655473:UFS655473 UOL655473:UPO655473 UYH655473:UZK655473 VID655473:VJG655473 VRZ655473:VTC655473 WBV655473:WCY655473 WLR655473:WMU655473 WVN655473:WWQ655473 D721009:AQ721009 JB721009:KE721009 SX721009:UA721009 ACT721009:ADW721009 AMP721009:ANS721009 AWL721009:AXO721009 BGH721009:BHK721009 BQD721009:BRG721009 BZZ721009:CBC721009 CJV721009:CKY721009 CTR721009:CUU721009 DDN721009:DEQ721009 DNJ721009:DOM721009 DXF721009:DYI721009 EHB721009:EIE721009 EQX721009:ESA721009 FAT721009:FBW721009 FKP721009:FLS721009 FUL721009:FVO721009 GEH721009:GFK721009 GOD721009:GPG721009 GXZ721009:GZC721009 HHV721009:HIY721009 HRR721009:HSU721009 IBN721009:ICQ721009 ILJ721009:IMM721009 IVF721009:IWI721009 JFB721009:JGE721009 JOX721009:JQA721009 JYT721009:JZW721009 KIP721009:KJS721009 KSL721009:KTO721009 LCH721009:LDK721009 LMD721009:LNG721009 LVZ721009:LXC721009 MFV721009:MGY721009 MPR721009:MQU721009 MZN721009:NAQ721009 NJJ721009:NKM721009 NTF721009:NUI721009 ODB721009:OEE721009 OMX721009:OOA721009 OWT721009:OXW721009 PGP721009:PHS721009 PQL721009:PRO721009 QAH721009:QBK721009 QKD721009:QLG721009 QTZ721009:QVC721009 RDV721009:REY721009 RNR721009:ROU721009 RXN721009:RYQ721009 SHJ721009:SIM721009 SRF721009:SSI721009 TBB721009:TCE721009 TKX721009:TMA721009 TUT721009:TVW721009 UEP721009:UFS721009 UOL721009:UPO721009 UYH721009:UZK721009 VID721009:VJG721009 VRZ721009:VTC721009 WBV721009:WCY721009 WLR721009:WMU721009 WVN721009:WWQ721009 D786545:AQ786545 JB786545:KE786545 SX786545:UA786545 ACT786545:ADW786545 AMP786545:ANS786545 AWL786545:AXO786545 BGH786545:BHK786545 BQD786545:BRG786545 BZZ786545:CBC786545 CJV786545:CKY786545 CTR786545:CUU786545 DDN786545:DEQ786545 DNJ786545:DOM786545 DXF786545:DYI786545 EHB786545:EIE786545 EQX786545:ESA786545 FAT786545:FBW786545 FKP786545:FLS786545 FUL786545:FVO786545 GEH786545:GFK786545 GOD786545:GPG786545 GXZ786545:GZC786545 HHV786545:HIY786545 HRR786545:HSU786545 IBN786545:ICQ786545 ILJ786545:IMM786545 IVF786545:IWI786545 JFB786545:JGE786545 JOX786545:JQA786545 JYT786545:JZW786545 KIP786545:KJS786545 KSL786545:KTO786545 LCH786545:LDK786545 LMD786545:LNG786545 LVZ786545:LXC786545 MFV786545:MGY786545 MPR786545:MQU786545 MZN786545:NAQ786545 NJJ786545:NKM786545 NTF786545:NUI786545 ODB786545:OEE786545 OMX786545:OOA786545 OWT786545:OXW786545 PGP786545:PHS786545 PQL786545:PRO786545 QAH786545:QBK786545 QKD786545:QLG786545 QTZ786545:QVC786545 RDV786545:REY786545 RNR786545:ROU786545 RXN786545:RYQ786545 SHJ786545:SIM786545 SRF786545:SSI786545 TBB786545:TCE786545 TKX786545:TMA786545 TUT786545:TVW786545 UEP786545:UFS786545 UOL786545:UPO786545 UYH786545:UZK786545 VID786545:VJG786545 VRZ786545:VTC786545 WBV786545:WCY786545 WLR786545:WMU786545 WVN786545:WWQ786545 D852081:AQ852081 JB852081:KE852081 SX852081:UA852081 ACT852081:ADW852081 AMP852081:ANS852081 AWL852081:AXO852081 BGH852081:BHK852081 BQD852081:BRG852081 BZZ852081:CBC852081 CJV852081:CKY852081 CTR852081:CUU852081 DDN852081:DEQ852081 DNJ852081:DOM852081 DXF852081:DYI852081 EHB852081:EIE852081 EQX852081:ESA852081 FAT852081:FBW852081 FKP852081:FLS852081 FUL852081:FVO852081 GEH852081:GFK852081 GOD852081:GPG852081 GXZ852081:GZC852081 HHV852081:HIY852081 HRR852081:HSU852081 IBN852081:ICQ852081 ILJ852081:IMM852081 IVF852081:IWI852081 JFB852081:JGE852081 JOX852081:JQA852081 JYT852081:JZW852081 KIP852081:KJS852081 KSL852081:KTO852081 LCH852081:LDK852081 LMD852081:LNG852081 LVZ852081:LXC852081 MFV852081:MGY852081 MPR852081:MQU852081 MZN852081:NAQ852081 NJJ852081:NKM852081 NTF852081:NUI852081 ODB852081:OEE852081 OMX852081:OOA852081 OWT852081:OXW852081 PGP852081:PHS852081 PQL852081:PRO852081 QAH852081:QBK852081 QKD852081:QLG852081 QTZ852081:QVC852081 RDV852081:REY852081 RNR852081:ROU852081 RXN852081:RYQ852081 SHJ852081:SIM852081 SRF852081:SSI852081 TBB852081:TCE852081 TKX852081:TMA852081 TUT852081:TVW852081 UEP852081:UFS852081 UOL852081:UPO852081 UYH852081:UZK852081 VID852081:VJG852081 VRZ852081:VTC852081 WBV852081:WCY852081 WLR852081:WMU852081 WVN852081:WWQ852081 D917617:AQ917617 JB917617:KE917617 SX917617:UA917617 ACT917617:ADW917617 AMP917617:ANS917617 AWL917617:AXO917617 BGH917617:BHK917617 BQD917617:BRG917617 BZZ917617:CBC917617 CJV917617:CKY917617 CTR917617:CUU917617 DDN917617:DEQ917617 DNJ917617:DOM917617 DXF917617:DYI917617 EHB917617:EIE917617 EQX917617:ESA917617 FAT917617:FBW917617 FKP917617:FLS917617 FUL917617:FVO917617 GEH917617:GFK917617 GOD917617:GPG917617 GXZ917617:GZC917617 HHV917617:HIY917617 HRR917617:HSU917617 IBN917617:ICQ917617 ILJ917617:IMM917617 IVF917617:IWI917617 JFB917617:JGE917617 JOX917617:JQA917617 JYT917617:JZW917617 KIP917617:KJS917617 KSL917617:KTO917617 LCH917617:LDK917617 LMD917617:LNG917617 LVZ917617:LXC917617 MFV917617:MGY917617 MPR917617:MQU917617 MZN917617:NAQ917617 NJJ917617:NKM917617 NTF917617:NUI917617 ODB917617:OEE917617 OMX917617:OOA917617 OWT917617:OXW917617 PGP917617:PHS917617 PQL917617:PRO917617 QAH917617:QBK917617 QKD917617:QLG917617 QTZ917617:QVC917617 RDV917617:REY917617 RNR917617:ROU917617 RXN917617:RYQ917617 SHJ917617:SIM917617 SRF917617:SSI917617 TBB917617:TCE917617 TKX917617:TMA917617 TUT917617:TVW917617 UEP917617:UFS917617 UOL917617:UPO917617 UYH917617:UZK917617 VID917617:VJG917617 VRZ917617:VTC917617 WBV917617:WCY917617 WLR917617:WMU917617 WVN917617:WWQ917617 D983153:AQ983153 JB983153:KE983153 SX983153:UA983153 ACT983153:ADW983153 AMP983153:ANS983153 AWL983153:AXO983153 BGH983153:BHK983153 BQD983153:BRG983153 BZZ983153:CBC983153 CJV983153:CKY983153 CTR983153:CUU983153 DDN983153:DEQ983153 DNJ983153:DOM983153 DXF983153:DYI983153 EHB983153:EIE983153 EQX983153:ESA983153 FAT983153:FBW983153 FKP983153:FLS983153 FUL983153:FVO983153 GEH983153:GFK983153 GOD983153:GPG983153 GXZ983153:GZC983153 HHV983153:HIY983153 HRR983153:HSU983153 IBN983153:ICQ983153 ILJ983153:IMM983153 IVF983153:IWI983153 JFB983153:JGE983153 JOX983153:JQA983153 JYT983153:JZW983153 KIP983153:KJS983153 KSL983153:KTO983153 LCH983153:LDK983153 LMD983153:LNG983153 LVZ983153:LXC983153 MFV983153:MGY983153 MPR983153:MQU983153 MZN983153:NAQ983153 NJJ983153:NKM983153 NTF983153:NUI983153 ODB983153:OEE983153 OMX983153:OOA983153 OWT983153:OXW983153 PGP983153:PHS983153 PQL983153:PRO983153 QAH983153:QBK983153 QKD983153:QLG983153 QTZ983153:QVC983153 RDV983153:REY983153 RNR983153:ROU983153 RXN983153:RYQ983153 SHJ983153:SIM983153 SRF983153:SSI983153 TBB983153:TCE983153 TKX983153:TMA983153 TUT983153:TVW983153 UEP983153:UFS983153 UOL983153:UPO983153 UYH983153:UZK983153 VID983153:VJG983153 VRZ983153:VTC983153 WBV983153:WCY983153 WLR983153:WMU983153 WVN983153:WWQ983153 TKX160:TMA160 JB134:KE136 SX134:UA136 ACT134:ADW136 AMP134:ANS136 AWL134:AXO136 BGH134:BHK136 BQD134:BRG136 BZZ134:CBC136 CJV134:CKY136 CTR134:CUU136 DDN134:DEQ136 DNJ134:DOM136 DXF134:DYI136 EHB134:EIE136 EQX134:ESA136 FAT134:FBW136 FKP134:FLS136 FUL134:FVO136 GEH134:GFK136 GOD134:GPG136 GXZ134:GZC136 HHV134:HIY136 HRR134:HSU136 IBN134:ICQ136 ILJ134:IMM136 IVF134:IWI136 JFB134:JGE136 JOX134:JQA136 JYT134:JZW136 KIP134:KJS136 KSL134:KTO136 LCH134:LDK136 LMD134:LNG136 LVZ134:LXC136 MFV134:MGY136 MPR134:MQU136 MZN134:NAQ136 NJJ134:NKM136 NTF134:NUI136 ODB134:OEE136 OMX134:OOA136 OWT134:OXW136 PGP134:PHS136 PQL134:PRO136 QAH134:QBK136 QKD134:QLG136 QTZ134:QVC136 RDV134:REY136 RNR134:ROU136 RXN134:RYQ136 SHJ134:SIM136 SRF134:SSI136 TBB134:TCE136 TKX134:TMA136 TUT134:TVW136 UEP134:UFS136 UOL134:UPO136 UYH134:UZK136 VID134:VJG136 VRZ134:VTC136 WBV134:WCY136 WLR134:WMU136 WVN134:WWQ136 D65645:AQ65646 JB65645:KE65646 SX65645:UA65646 ACT65645:ADW65646 AMP65645:ANS65646 AWL65645:AXO65646 BGH65645:BHK65646 BQD65645:BRG65646 BZZ65645:CBC65646 CJV65645:CKY65646 CTR65645:CUU65646 DDN65645:DEQ65646 DNJ65645:DOM65646 DXF65645:DYI65646 EHB65645:EIE65646 EQX65645:ESA65646 FAT65645:FBW65646 FKP65645:FLS65646 FUL65645:FVO65646 GEH65645:GFK65646 GOD65645:GPG65646 GXZ65645:GZC65646 HHV65645:HIY65646 HRR65645:HSU65646 IBN65645:ICQ65646 ILJ65645:IMM65646 IVF65645:IWI65646 JFB65645:JGE65646 JOX65645:JQA65646 JYT65645:JZW65646 KIP65645:KJS65646 KSL65645:KTO65646 LCH65645:LDK65646 LMD65645:LNG65646 LVZ65645:LXC65646 MFV65645:MGY65646 MPR65645:MQU65646 MZN65645:NAQ65646 NJJ65645:NKM65646 NTF65645:NUI65646 ODB65645:OEE65646 OMX65645:OOA65646 OWT65645:OXW65646 PGP65645:PHS65646 PQL65645:PRO65646 QAH65645:QBK65646 QKD65645:QLG65646 QTZ65645:QVC65646 RDV65645:REY65646 RNR65645:ROU65646 RXN65645:RYQ65646 SHJ65645:SIM65646 SRF65645:SSI65646 TBB65645:TCE65646 TKX65645:TMA65646 TUT65645:TVW65646 UEP65645:UFS65646 UOL65645:UPO65646 UYH65645:UZK65646 VID65645:VJG65646 VRZ65645:VTC65646 WBV65645:WCY65646 WLR65645:WMU65646 WVN65645:WWQ65646 D131181:AQ131182 JB131181:KE131182 SX131181:UA131182 ACT131181:ADW131182 AMP131181:ANS131182 AWL131181:AXO131182 BGH131181:BHK131182 BQD131181:BRG131182 BZZ131181:CBC131182 CJV131181:CKY131182 CTR131181:CUU131182 DDN131181:DEQ131182 DNJ131181:DOM131182 DXF131181:DYI131182 EHB131181:EIE131182 EQX131181:ESA131182 FAT131181:FBW131182 FKP131181:FLS131182 FUL131181:FVO131182 GEH131181:GFK131182 GOD131181:GPG131182 GXZ131181:GZC131182 HHV131181:HIY131182 HRR131181:HSU131182 IBN131181:ICQ131182 ILJ131181:IMM131182 IVF131181:IWI131182 JFB131181:JGE131182 JOX131181:JQA131182 JYT131181:JZW131182 KIP131181:KJS131182 KSL131181:KTO131182 LCH131181:LDK131182 LMD131181:LNG131182 LVZ131181:LXC131182 MFV131181:MGY131182 MPR131181:MQU131182 MZN131181:NAQ131182 NJJ131181:NKM131182 NTF131181:NUI131182 ODB131181:OEE131182 OMX131181:OOA131182 OWT131181:OXW131182 PGP131181:PHS131182 PQL131181:PRO131182 QAH131181:QBK131182 QKD131181:QLG131182 QTZ131181:QVC131182 RDV131181:REY131182 RNR131181:ROU131182 RXN131181:RYQ131182 SHJ131181:SIM131182 SRF131181:SSI131182 TBB131181:TCE131182 TKX131181:TMA131182 TUT131181:TVW131182 UEP131181:UFS131182 UOL131181:UPO131182 UYH131181:UZK131182 VID131181:VJG131182 VRZ131181:VTC131182 WBV131181:WCY131182 WLR131181:WMU131182 WVN131181:WWQ131182 D196717:AQ196718 JB196717:KE196718 SX196717:UA196718 ACT196717:ADW196718 AMP196717:ANS196718 AWL196717:AXO196718 BGH196717:BHK196718 BQD196717:BRG196718 BZZ196717:CBC196718 CJV196717:CKY196718 CTR196717:CUU196718 DDN196717:DEQ196718 DNJ196717:DOM196718 DXF196717:DYI196718 EHB196717:EIE196718 EQX196717:ESA196718 FAT196717:FBW196718 FKP196717:FLS196718 FUL196717:FVO196718 GEH196717:GFK196718 GOD196717:GPG196718 GXZ196717:GZC196718 HHV196717:HIY196718 HRR196717:HSU196718 IBN196717:ICQ196718 ILJ196717:IMM196718 IVF196717:IWI196718 JFB196717:JGE196718 JOX196717:JQA196718 JYT196717:JZW196718 KIP196717:KJS196718 KSL196717:KTO196718 LCH196717:LDK196718 LMD196717:LNG196718 LVZ196717:LXC196718 MFV196717:MGY196718 MPR196717:MQU196718 MZN196717:NAQ196718 NJJ196717:NKM196718 NTF196717:NUI196718 ODB196717:OEE196718 OMX196717:OOA196718 OWT196717:OXW196718 PGP196717:PHS196718 PQL196717:PRO196718 QAH196717:QBK196718 QKD196717:QLG196718 QTZ196717:QVC196718 RDV196717:REY196718 RNR196717:ROU196718 RXN196717:RYQ196718 SHJ196717:SIM196718 SRF196717:SSI196718 TBB196717:TCE196718 TKX196717:TMA196718 TUT196717:TVW196718 UEP196717:UFS196718 UOL196717:UPO196718 UYH196717:UZK196718 VID196717:VJG196718 VRZ196717:VTC196718 WBV196717:WCY196718 WLR196717:WMU196718 WVN196717:WWQ196718 D262253:AQ262254 JB262253:KE262254 SX262253:UA262254 ACT262253:ADW262254 AMP262253:ANS262254 AWL262253:AXO262254 BGH262253:BHK262254 BQD262253:BRG262254 BZZ262253:CBC262254 CJV262253:CKY262254 CTR262253:CUU262254 DDN262253:DEQ262254 DNJ262253:DOM262254 DXF262253:DYI262254 EHB262253:EIE262254 EQX262253:ESA262254 FAT262253:FBW262254 FKP262253:FLS262254 FUL262253:FVO262254 GEH262253:GFK262254 GOD262253:GPG262254 GXZ262253:GZC262254 HHV262253:HIY262254 HRR262253:HSU262254 IBN262253:ICQ262254 ILJ262253:IMM262254 IVF262253:IWI262254 JFB262253:JGE262254 JOX262253:JQA262254 JYT262253:JZW262254 KIP262253:KJS262254 KSL262253:KTO262254 LCH262253:LDK262254 LMD262253:LNG262254 LVZ262253:LXC262254 MFV262253:MGY262254 MPR262253:MQU262254 MZN262253:NAQ262254 NJJ262253:NKM262254 NTF262253:NUI262254 ODB262253:OEE262254 OMX262253:OOA262254 OWT262253:OXW262254 PGP262253:PHS262254 PQL262253:PRO262254 QAH262253:QBK262254 QKD262253:QLG262254 QTZ262253:QVC262254 RDV262253:REY262254 RNR262253:ROU262254 RXN262253:RYQ262254 SHJ262253:SIM262254 SRF262253:SSI262254 TBB262253:TCE262254 TKX262253:TMA262254 TUT262253:TVW262254 UEP262253:UFS262254 UOL262253:UPO262254 UYH262253:UZK262254 VID262253:VJG262254 VRZ262253:VTC262254 WBV262253:WCY262254 WLR262253:WMU262254 WVN262253:WWQ262254 D327789:AQ327790 JB327789:KE327790 SX327789:UA327790 ACT327789:ADW327790 AMP327789:ANS327790 AWL327789:AXO327790 BGH327789:BHK327790 BQD327789:BRG327790 BZZ327789:CBC327790 CJV327789:CKY327790 CTR327789:CUU327790 DDN327789:DEQ327790 DNJ327789:DOM327790 DXF327789:DYI327790 EHB327789:EIE327790 EQX327789:ESA327790 FAT327789:FBW327790 FKP327789:FLS327790 FUL327789:FVO327790 GEH327789:GFK327790 GOD327789:GPG327790 GXZ327789:GZC327790 HHV327789:HIY327790 HRR327789:HSU327790 IBN327789:ICQ327790 ILJ327789:IMM327790 IVF327789:IWI327790 JFB327789:JGE327790 JOX327789:JQA327790 JYT327789:JZW327790 KIP327789:KJS327790 KSL327789:KTO327790 LCH327789:LDK327790 LMD327789:LNG327790 LVZ327789:LXC327790 MFV327789:MGY327790 MPR327789:MQU327790 MZN327789:NAQ327790 NJJ327789:NKM327790 NTF327789:NUI327790 ODB327789:OEE327790 OMX327789:OOA327790 OWT327789:OXW327790 PGP327789:PHS327790 PQL327789:PRO327790 QAH327789:QBK327790 QKD327789:QLG327790 QTZ327789:QVC327790 RDV327789:REY327790 RNR327789:ROU327790 RXN327789:RYQ327790 SHJ327789:SIM327790 SRF327789:SSI327790 TBB327789:TCE327790 TKX327789:TMA327790 TUT327789:TVW327790 UEP327789:UFS327790 UOL327789:UPO327790 UYH327789:UZK327790 VID327789:VJG327790 VRZ327789:VTC327790 WBV327789:WCY327790 WLR327789:WMU327790 WVN327789:WWQ327790 D393325:AQ393326 JB393325:KE393326 SX393325:UA393326 ACT393325:ADW393326 AMP393325:ANS393326 AWL393325:AXO393326 BGH393325:BHK393326 BQD393325:BRG393326 BZZ393325:CBC393326 CJV393325:CKY393326 CTR393325:CUU393326 DDN393325:DEQ393326 DNJ393325:DOM393326 DXF393325:DYI393326 EHB393325:EIE393326 EQX393325:ESA393326 FAT393325:FBW393326 FKP393325:FLS393326 FUL393325:FVO393326 GEH393325:GFK393326 GOD393325:GPG393326 GXZ393325:GZC393326 HHV393325:HIY393326 HRR393325:HSU393326 IBN393325:ICQ393326 ILJ393325:IMM393326 IVF393325:IWI393326 JFB393325:JGE393326 JOX393325:JQA393326 JYT393325:JZW393326 KIP393325:KJS393326 KSL393325:KTO393326 LCH393325:LDK393326 LMD393325:LNG393326 LVZ393325:LXC393326 MFV393325:MGY393326 MPR393325:MQU393326 MZN393325:NAQ393326 NJJ393325:NKM393326 NTF393325:NUI393326 ODB393325:OEE393326 OMX393325:OOA393326 OWT393325:OXW393326 PGP393325:PHS393326 PQL393325:PRO393326 QAH393325:QBK393326 QKD393325:QLG393326 QTZ393325:QVC393326 RDV393325:REY393326 RNR393325:ROU393326 RXN393325:RYQ393326 SHJ393325:SIM393326 SRF393325:SSI393326 TBB393325:TCE393326 TKX393325:TMA393326 TUT393325:TVW393326 UEP393325:UFS393326 UOL393325:UPO393326 UYH393325:UZK393326 VID393325:VJG393326 VRZ393325:VTC393326 WBV393325:WCY393326 WLR393325:WMU393326 WVN393325:WWQ393326 D458861:AQ458862 JB458861:KE458862 SX458861:UA458862 ACT458861:ADW458862 AMP458861:ANS458862 AWL458861:AXO458862 BGH458861:BHK458862 BQD458861:BRG458862 BZZ458861:CBC458862 CJV458861:CKY458862 CTR458861:CUU458862 DDN458861:DEQ458862 DNJ458861:DOM458862 DXF458861:DYI458862 EHB458861:EIE458862 EQX458861:ESA458862 FAT458861:FBW458862 FKP458861:FLS458862 FUL458861:FVO458862 GEH458861:GFK458862 GOD458861:GPG458862 GXZ458861:GZC458862 HHV458861:HIY458862 HRR458861:HSU458862 IBN458861:ICQ458862 ILJ458861:IMM458862 IVF458861:IWI458862 JFB458861:JGE458862 JOX458861:JQA458862 JYT458861:JZW458862 KIP458861:KJS458862 KSL458861:KTO458862 LCH458861:LDK458862 LMD458861:LNG458862 LVZ458861:LXC458862 MFV458861:MGY458862 MPR458861:MQU458862 MZN458861:NAQ458862 NJJ458861:NKM458862 NTF458861:NUI458862 ODB458861:OEE458862 OMX458861:OOA458862 OWT458861:OXW458862 PGP458861:PHS458862 PQL458861:PRO458862 QAH458861:QBK458862 QKD458861:QLG458862 QTZ458861:QVC458862 RDV458861:REY458862 RNR458861:ROU458862 RXN458861:RYQ458862 SHJ458861:SIM458862 SRF458861:SSI458862 TBB458861:TCE458862 TKX458861:TMA458862 TUT458861:TVW458862 UEP458861:UFS458862 UOL458861:UPO458862 UYH458861:UZK458862 VID458861:VJG458862 VRZ458861:VTC458862 WBV458861:WCY458862 WLR458861:WMU458862 WVN458861:WWQ458862 D524397:AQ524398 JB524397:KE524398 SX524397:UA524398 ACT524397:ADW524398 AMP524397:ANS524398 AWL524397:AXO524398 BGH524397:BHK524398 BQD524397:BRG524398 BZZ524397:CBC524398 CJV524397:CKY524398 CTR524397:CUU524398 DDN524397:DEQ524398 DNJ524397:DOM524398 DXF524397:DYI524398 EHB524397:EIE524398 EQX524397:ESA524398 FAT524397:FBW524398 FKP524397:FLS524398 FUL524397:FVO524398 GEH524397:GFK524398 GOD524397:GPG524398 GXZ524397:GZC524398 HHV524397:HIY524398 HRR524397:HSU524398 IBN524397:ICQ524398 ILJ524397:IMM524398 IVF524397:IWI524398 JFB524397:JGE524398 JOX524397:JQA524398 JYT524397:JZW524398 KIP524397:KJS524398 KSL524397:KTO524398 LCH524397:LDK524398 LMD524397:LNG524398 LVZ524397:LXC524398 MFV524397:MGY524398 MPR524397:MQU524398 MZN524397:NAQ524398 NJJ524397:NKM524398 NTF524397:NUI524398 ODB524397:OEE524398 OMX524397:OOA524398 OWT524397:OXW524398 PGP524397:PHS524398 PQL524397:PRO524398 QAH524397:QBK524398 QKD524397:QLG524398 QTZ524397:QVC524398 RDV524397:REY524398 RNR524397:ROU524398 RXN524397:RYQ524398 SHJ524397:SIM524398 SRF524397:SSI524398 TBB524397:TCE524398 TKX524397:TMA524398 TUT524397:TVW524398 UEP524397:UFS524398 UOL524397:UPO524398 UYH524397:UZK524398 VID524397:VJG524398 VRZ524397:VTC524398 WBV524397:WCY524398 WLR524397:WMU524398 WVN524397:WWQ524398 D589933:AQ589934 JB589933:KE589934 SX589933:UA589934 ACT589933:ADW589934 AMP589933:ANS589934 AWL589933:AXO589934 BGH589933:BHK589934 BQD589933:BRG589934 BZZ589933:CBC589934 CJV589933:CKY589934 CTR589933:CUU589934 DDN589933:DEQ589934 DNJ589933:DOM589934 DXF589933:DYI589934 EHB589933:EIE589934 EQX589933:ESA589934 FAT589933:FBW589934 FKP589933:FLS589934 FUL589933:FVO589934 GEH589933:GFK589934 GOD589933:GPG589934 GXZ589933:GZC589934 HHV589933:HIY589934 HRR589933:HSU589934 IBN589933:ICQ589934 ILJ589933:IMM589934 IVF589933:IWI589934 JFB589933:JGE589934 JOX589933:JQA589934 JYT589933:JZW589934 KIP589933:KJS589934 KSL589933:KTO589934 LCH589933:LDK589934 LMD589933:LNG589934 LVZ589933:LXC589934 MFV589933:MGY589934 MPR589933:MQU589934 MZN589933:NAQ589934 NJJ589933:NKM589934 NTF589933:NUI589934 ODB589933:OEE589934 OMX589933:OOA589934 OWT589933:OXW589934 PGP589933:PHS589934 PQL589933:PRO589934 QAH589933:QBK589934 QKD589933:QLG589934 QTZ589933:QVC589934 RDV589933:REY589934 RNR589933:ROU589934 RXN589933:RYQ589934 SHJ589933:SIM589934 SRF589933:SSI589934 TBB589933:TCE589934 TKX589933:TMA589934 TUT589933:TVW589934 UEP589933:UFS589934 UOL589933:UPO589934 UYH589933:UZK589934 VID589933:VJG589934 VRZ589933:VTC589934 WBV589933:WCY589934 WLR589933:WMU589934 WVN589933:WWQ589934 D655469:AQ655470 JB655469:KE655470 SX655469:UA655470 ACT655469:ADW655470 AMP655469:ANS655470 AWL655469:AXO655470 BGH655469:BHK655470 BQD655469:BRG655470 BZZ655469:CBC655470 CJV655469:CKY655470 CTR655469:CUU655470 DDN655469:DEQ655470 DNJ655469:DOM655470 DXF655469:DYI655470 EHB655469:EIE655470 EQX655469:ESA655470 FAT655469:FBW655470 FKP655469:FLS655470 FUL655469:FVO655470 GEH655469:GFK655470 GOD655469:GPG655470 GXZ655469:GZC655470 HHV655469:HIY655470 HRR655469:HSU655470 IBN655469:ICQ655470 ILJ655469:IMM655470 IVF655469:IWI655470 JFB655469:JGE655470 JOX655469:JQA655470 JYT655469:JZW655470 KIP655469:KJS655470 KSL655469:KTO655470 LCH655469:LDK655470 LMD655469:LNG655470 LVZ655469:LXC655470 MFV655469:MGY655470 MPR655469:MQU655470 MZN655469:NAQ655470 NJJ655469:NKM655470 NTF655469:NUI655470 ODB655469:OEE655470 OMX655469:OOA655470 OWT655469:OXW655470 PGP655469:PHS655470 PQL655469:PRO655470 QAH655469:QBK655470 QKD655469:QLG655470 QTZ655469:QVC655470 RDV655469:REY655470 RNR655469:ROU655470 RXN655469:RYQ655470 SHJ655469:SIM655470 SRF655469:SSI655470 TBB655469:TCE655470 TKX655469:TMA655470 TUT655469:TVW655470 UEP655469:UFS655470 UOL655469:UPO655470 UYH655469:UZK655470 VID655469:VJG655470 VRZ655469:VTC655470 WBV655469:WCY655470 WLR655469:WMU655470 WVN655469:WWQ655470 D721005:AQ721006 JB721005:KE721006 SX721005:UA721006 ACT721005:ADW721006 AMP721005:ANS721006 AWL721005:AXO721006 BGH721005:BHK721006 BQD721005:BRG721006 BZZ721005:CBC721006 CJV721005:CKY721006 CTR721005:CUU721006 DDN721005:DEQ721006 DNJ721005:DOM721006 DXF721005:DYI721006 EHB721005:EIE721006 EQX721005:ESA721006 FAT721005:FBW721006 FKP721005:FLS721006 FUL721005:FVO721006 GEH721005:GFK721006 GOD721005:GPG721006 GXZ721005:GZC721006 HHV721005:HIY721006 HRR721005:HSU721006 IBN721005:ICQ721006 ILJ721005:IMM721006 IVF721005:IWI721006 JFB721005:JGE721006 JOX721005:JQA721006 JYT721005:JZW721006 KIP721005:KJS721006 KSL721005:KTO721006 LCH721005:LDK721006 LMD721005:LNG721006 LVZ721005:LXC721006 MFV721005:MGY721006 MPR721005:MQU721006 MZN721005:NAQ721006 NJJ721005:NKM721006 NTF721005:NUI721006 ODB721005:OEE721006 OMX721005:OOA721006 OWT721005:OXW721006 PGP721005:PHS721006 PQL721005:PRO721006 QAH721005:QBK721006 QKD721005:QLG721006 QTZ721005:QVC721006 RDV721005:REY721006 RNR721005:ROU721006 RXN721005:RYQ721006 SHJ721005:SIM721006 SRF721005:SSI721006 TBB721005:TCE721006 TKX721005:TMA721006 TUT721005:TVW721006 UEP721005:UFS721006 UOL721005:UPO721006 UYH721005:UZK721006 VID721005:VJG721006 VRZ721005:VTC721006 WBV721005:WCY721006 WLR721005:WMU721006 WVN721005:WWQ721006 D786541:AQ786542 JB786541:KE786542 SX786541:UA786542 ACT786541:ADW786542 AMP786541:ANS786542 AWL786541:AXO786542 BGH786541:BHK786542 BQD786541:BRG786542 BZZ786541:CBC786542 CJV786541:CKY786542 CTR786541:CUU786542 DDN786541:DEQ786542 DNJ786541:DOM786542 DXF786541:DYI786542 EHB786541:EIE786542 EQX786541:ESA786542 FAT786541:FBW786542 FKP786541:FLS786542 FUL786541:FVO786542 GEH786541:GFK786542 GOD786541:GPG786542 GXZ786541:GZC786542 HHV786541:HIY786542 HRR786541:HSU786542 IBN786541:ICQ786542 ILJ786541:IMM786542 IVF786541:IWI786542 JFB786541:JGE786542 JOX786541:JQA786542 JYT786541:JZW786542 KIP786541:KJS786542 KSL786541:KTO786542 LCH786541:LDK786542 LMD786541:LNG786542 LVZ786541:LXC786542 MFV786541:MGY786542 MPR786541:MQU786542 MZN786541:NAQ786542 NJJ786541:NKM786542 NTF786541:NUI786542 ODB786541:OEE786542 OMX786541:OOA786542 OWT786541:OXW786542 PGP786541:PHS786542 PQL786541:PRO786542 QAH786541:QBK786542 QKD786541:QLG786542 QTZ786541:QVC786542 RDV786541:REY786542 RNR786541:ROU786542 RXN786541:RYQ786542 SHJ786541:SIM786542 SRF786541:SSI786542 TBB786541:TCE786542 TKX786541:TMA786542 TUT786541:TVW786542 UEP786541:UFS786542 UOL786541:UPO786542 UYH786541:UZK786542 VID786541:VJG786542 VRZ786541:VTC786542 WBV786541:WCY786542 WLR786541:WMU786542 WVN786541:WWQ786542 D852077:AQ852078 JB852077:KE852078 SX852077:UA852078 ACT852077:ADW852078 AMP852077:ANS852078 AWL852077:AXO852078 BGH852077:BHK852078 BQD852077:BRG852078 BZZ852077:CBC852078 CJV852077:CKY852078 CTR852077:CUU852078 DDN852077:DEQ852078 DNJ852077:DOM852078 DXF852077:DYI852078 EHB852077:EIE852078 EQX852077:ESA852078 FAT852077:FBW852078 FKP852077:FLS852078 FUL852077:FVO852078 GEH852077:GFK852078 GOD852077:GPG852078 GXZ852077:GZC852078 HHV852077:HIY852078 HRR852077:HSU852078 IBN852077:ICQ852078 ILJ852077:IMM852078 IVF852077:IWI852078 JFB852077:JGE852078 JOX852077:JQA852078 JYT852077:JZW852078 KIP852077:KJS852078 KSL852077:KTO852078 LCH852077:LDK852078 LMD852077:LNG852078 LVZ852077:LXC852078 MFV852077:MGY852078 MPR852077:MQU852078 MZN852077:NAQ852078 NJJ852077:NKM852078 NTF852077:NUI852078 ODB852077:OEE852078 OMX852077:OOA852078 OWT852077:OXW852078 PGP852077:PHS852078 PQL852077:PRO852078 QAH852077:QBK852078 QKD852077:QLG852078 QTZ852077:QVC852078 RDV852077:REY852078 RNR852077:ROU852078 RXN852077:RYQ852078 SHJ852077:SIM852078 SRF852077:SSI852078 TBB852077:TCE852078 TKX852077:TMA852078 TUT852077:TVW852078 UEP852077:UFS852078 UOL852077:UPO852078 UYH852077:UZK852078 VID852077:VJG852078 VRZ852077:VTC852078 WBV852077:WCY852078 WLR852077:WMU852078 WVN852077:WWQ852078 D917613:AQ917614 JB917613:KE917614 SX917613:UA917614 ACT917613:ADW917614 AMP917613:ANS917614 AWL917613:AXO917614 BGH917613:BHK917614 BQD917613:BRG917614 BZZ917613:CBC917614 CJV917613:CKY917614 CTR917613:CUU917614 DDN917613:DEQ917614 DNJ917613:DOM917614 DXF917613:DYI917614 EHB917613:EIE917614 EQX917613:ESA917614 FAT917613:FBW917614 FKP917613:FLS917614 FUL917613:FVO917614 GEH917613:GFK917614 GOD917613:GPG917614 GXZ917613:GZC917614 HHV917613:HIY917614 HRR917613:HSU917614 IBN917613:ICQ917614 ILJ917613:IMM917614 IVF917613:IWI917614 JFB917613:JGE917614 JOX917613:JQA917614 JYT917613:JZW917614 KIP917613:KJS917614 KSL917613:KTO917614 LCH917613:LDK917614 LMD917613:LNG917614 LVZ917613:LXC917614 MFV917613:MGY917614 MPR917613:MQU917614 MZN917613:NAQ917614 NJJ917613:NKM917614 NTF917613:NUI917614 ODB917613:OEE917614 OMX917613:OOA917614 OWT917613:OXW917614 PGP917613:PHS917614 PQL917613:PRO917614 QAH917613:QBK917614 QKD917613:QLG917614 QTZ917613:QVC917614 RDV917613:REY917614 RNR917613:ROU917614 RXN917613:RYQ917614 SHJ917613:SIM917614 SRF917613:SSI917614 TBB917613:TCE917614 TKX917613:TMA917614 TUT917613:TVW917614 UEP917613:UFS917614 UOL917613:UPO917614 UYH917613:UZK917614 VID917613:VJG917614 VRZ917613:VTC917614 WBV917613:WCY917614 WLR917613:WMU917614 WVN917613:WWQ917614 D983149:AQ983150 JB983149:KE983150 SX983149:UA983150 ACT983149:ADW983150 AMP983149:ANS983150 AWL983149:AXO983150 BGH983149:BHK983150 BQD983149:BRG983150 BZZ983149:CBC983150 CJV983149:CKY983150 CTR983149:CUU983150 DDN983149:DEQ983150 DNJ983149:DOM983150 DXF983149:DYI983150 EHB983149:EIE983150 EQX983149:ESA983150 FAT983149:FBW983150 FKP983149:FLS983150 FUL983149:FVO983150 GEH983149:GFK983150 GOD983149:GPG983150 GXZ983149:GZC983150 HHV983149:HIY983150 HRR983149:HSU983150 IBN983149:ICQ983150 ILJ983149:IMM983150 IVF983149:IWI983150 JFB983149:JGE983150 JOX983149:JQA983150 JYT983149:JZW983150 KIP983149:KJS983150 KSL983149:KTO983150 LCH983149:LDK983150 LMD983149:LNG983150 LVZ983149:LXC983150 MFV983149:MGY983150 MPR983149:MQU983150 MZN983149:NAQ983150 NJJ983149:NKM983150 NTF983149:NUI983150 ODB983149:OEE983150 OMX983149:OOA983150 OWT983149:OXW983150 PGP983149:PHS983150 PQL983149:PRO983150 QAH983149:QBK983150 QKD983149:QLG983150 QTZ983149:QVC983150 RDV983149:REY983150 RNR983149:ROU983150 RXN983149:RYQ983150 SHJ983149:SIM983150 SRF983149:SSI983150 TBB983149:TCE983150 TKX983149:TMA983150 TUT983149:TVW983150 UEP983149:UFS983150 UOL983149:UPO983150 UYH983149:UZK983150 VID983149:VJG983150 VRZ983149:VTC983150 WBV983149:WCY983150 WLR983149:WMU983150 WVN983149:WWQ983150 QTZ160:QVC160 JB132:KE132 SX132:UA132 ACT132:ADW132 AMP132:ANS132 AWL132:AXO132 BGH132:BHK132 BQD132:BRG132 BZZ132:CBC132 CJV132:CKY132 CTR132:CUU132 DDN132:DEQ132 DNJ132:DOM132 DXF132:DYI132 EHB132:EIE132 EQX132:ESA132 FAT132:FBW132 FKP132:FLS132 FUL132:FVO132 GEH132:GFK132 GOD132:GPG132 GXZ132:GZC132 HHV132:HIY132 HRR132:HSU132 IBN132:ICQ132 ILJ132:IMM132 IVF132:IWI132 JFB132:JGE132 JOX132:JQA132 JYT132:JZW132 KIP132:KJS132 KSL132:KTO132 LCH132:LDK132 LMD132:LNG132 LVZ132:LXC132 MFV132:MGY132 MPR132:MQU132 MZN132:NAQ132 NJJ132:NKM132 NTF132:NUI132 ODB132:OEE132 OMX132:OOA132 OWT132:OXW132 PGP132:PHS132 PQL132:PRO132 QAH132:QBK132 QKD132:QLG132 QTZ132:QVC132 RDV132:REY132 RNR132:ROU132 RXN132:RYQ132 SHJ132:SIM132 SRF132:SSI132 TBB132:TCE132 TKX132:TMA132 TUT132:TVW132 UEP132:UFS132 UOL132:UPO132 UYH132:UZK132 VID132:VJG132 VRZ132:VTC132 WBV132:WCY132 WLR132:WMU132 WVN132:WWQ132 D65643:AQ65643 JB65643:KE65643 SX65643:UA65643 ACT65643:ADW65643 AMP65643:ANS65643 AWL65643:AXO65643 BGH65643:BHK65643 BQD65643:BRG65643 BZZ65643:CBC65643 CJV65643:CKY65643 CTR65643:CUU65643 DDN65643:DEQ65643 DNJ65643:DOM65643 DXF65643:DYI65643 EHB65643:EIE65643 EQX65643:ESA65643 FAT65643:FBW65643 FKP65643:FLS65643 FUL65643:FVO65643 GEH65643:GFK65643 GOD65643:GPG65643 GXZ65643:GZC65643 HHV65643:HIY65643 HRR65643:HSU65643 IBN65643:ICQ65643 ILJ65643:IMM65643 IVF65643:IWI65643 JFB65643:JGE65643 JOX65643:JQA65643 JYT65643:JZW65643 KIP65643:KJS65643 KSL65643:KTO65643 LCH65643:LDK65643 LMD65643:LNG65643 LVZ65643:LXC65643 MFV65643:MGY65643 MPR65643:MQU65643 MZN65643:NAQ65643 NJJ65643:NKM65643 NTF65643:NUI65643 ODB65643:OEE65643 OMX65643:OOA65643 OWT65643:OXW65643 PGP65643:PHS65643 PQL65643:PRO65643 QAH65643:QBK65643 QKD65643:QLG65643 QTZ65643:QVC65643 RDV65643:REY65643 RNR65643:ROU65643 RXN65643:RYQ65643 SHJ65643:SIM65643 SRF65643:SSI65643 TBB65643:TCE65643 TKX65643:TMA65643 TUT65643:TVW65643 UEP65643:UFS65643 UOL65643:UPO65643 UYH65643:UZK65643 VID65643:VJG65643 VRZ65643:VTC65643 WBV65643:WCY65643 WLR65643:WMU65643 WVN65643:WWQ65643 D131179:AQ131179 JB131179:KE131179 SX131179:UA131179 ACT131179:ADW131179 AMP131179:ANS131179 AWL131179:AXO131179 BGH131179:BHK131179 BQD131179:BRG131179 BZZ131179:CBC131179 CJV131179:CKY131179 CTR131179:CUU131179 DDN131179:DEQ131179 DNJ131179:DOM131179 DXF131179:DYI131179 EHB131179:EIE131179 EQX131179:ESA131179 FAT131179:FBW131179 FKP131179:FLS131179 FUL131179:FVO131179 GEH131179:GFK131179 GOD131179:GPG131179 GXZ131179:GZC131179 HHV131179:HIY131179 HRR131179:HSU131179 IBN131179:ICQ131179 ILJ131179:IMM131179 IVF131179:IWI131179 JFB131179:JGE131179 JOX131179:JQA131179 JYT131179:JZW131179 KIP131179:KJS131179 KSL131179:KTO131179 LCH131179:LDK131179 LMD131179:LNG131179 LVZ131179:LXC131179 MFV131179:MGY131179 MPR131179:MQU131179 MZN131179:NAQ131179 NJJ131179:NKM131179 NTF131179:NUI131179 ODB131179:OEE131179 OMX131179:OOA131179 OWT131179:OXW131179 PGP131179:PHS131179 PQL131179:PRO131179 QAH131179:QBK131179 QKD131179:QLG131179 QTZ131179:QVC131179 RDV131179:REY131179 RNR131179:ROU131179 RXN131179:RYQ131179 SHJ131179:SIM131179 SRF131179:SSI131179 TBB131179:TCE131179 TKX131179:TMA131179 TUT131179:TVW131179 UEP131179:UFS131179 UOL131179:UPO131179 UYH131179:UZK131179 VID131179:VJG131179 VRZ131179:VTC131179 WBV131179:WCY131179 WLR131179:WMU131179 WVN131179:WWQ131179 D196715:AQ196715 JB196715:KE196715 SX196715:UA196715 ACT196715:ADW196715 AMP196715:ANS196715 AWL196715:AXO196715 BGH196715:BHK196715 BQD196715:BRG196715 BZZ196715:CBC196715 CJV196715:CKY196715 CTR196715:CUU196715 DDN196715:DEQ196715 DNJ196715:DOM196715 DXF196715:DYI196715 EHB196715:EIE196715 EQX196715:ESA196715 FAT196715:FBW196715 FKP196715:FLS196715 FUL196715:FVO196715 GEH196715:GFK196715 GOD196715:GPG196715 GXZ196715:GZC196715 HHV196715:HIY196715 HRR196715:HSU196715 IBN196715:ICQ196715 ILJ196715:IMM196715 IVF196715:IWI196715 JFB196715:JGE196715 JOX196715:JQA196715 JYT196715:JZW196715 KIP196715:KJS196715 KSL196715:KTO196715 LCH196715:LDK196715 LMD196715:LNG196715 LVZ196715:LXC196715 MFV196715:MGY196715 MPR196715:MQU196715 MZN196715:NAQ196715 NJJ196715:NKM196715 NTF196715:NUI196715 ODB196715:OEE196715 OMX196715:OOA196715 OWT196715:OXW196715 PGP196715:PHS196715 PQL196715:PRO196715 QAH196715:QBK196715 QKD196715:QLG196715 QTZ196715:QVC196715 RDV196715:REY196715 RNR196715:ROU196715 RXN196715:RYQ196715 SHJ196715:SIM196715 SRF196715:SSI196715 TBB196715:TCE196715 TKX196715:TMA196715 TUT196715:TVW196715 UEP196715:UFS196715 UOL196715:UPO196715 UYH196715:UZK196715 VID196715:VJG196715 VRZ196715:VTC196715 WBV196715:WCY196715 WLR196715:WMU196715 WVN196715:WWQ196715 D262251:AQ262251 JB262251:KE262251 SX262251:UA262251 ACT262251:ADW262251 AMP262251:ANS262251 AWL262251:AXO262251 BGH262251:BHK262251 BQD262251:BRG262251 BZZ262251:CBC262251 CJV262251:CKY262251 CTR262251:CUU262251 DDN262251:DEQ262251 DNJ262251:DOM262251 DXF262251:DYI262251 EHB262251:EIE262251 EQX262251:ESA262251 FAT262251:FBW262251 FKP262251:FLS262251 FUL262251:FVO262251 GEH262251:GFK262251 GOD262251:GPG262251 GXZ262251:GZC262251 HHV262251:HIY262251 HRR262251:HSU262251 IBN262251:ICQ262251 ILJ262251:IMM262251 IVF262251:IWI262251 JFB262251:JGE262251 JOX262251:JQA262251 JYT262251:JZW262251 KIP262251:KJS262251 KSL262251:KTO262251 LCH262251:LDK262251 LMD262251:LNG262251 LVZ262251:LXC262251 MFV262251:MGY262251 MPR262251:MQU262251 MZN262251:NAQ262251 NJJ262251:NKM262251 NTF262251:NUI262251 ODB262251:OEE262251 OMX262251:OOA262251 OWT262251:OXW262251 PGP262251:PHS262251 PQL262251:PRO262251 QAH262251:QBK262251 QKD262251:QLG262251 QTZ262251:QVC262251 RDV262251:REY262251 RNR262251:ROU262251 RXN262251:RYQ262251 SHJ262251:SIM262251 SRF262251:SSI262251 TBB262251:TCE262251 TKX262251:TMA262251 TUT262251:TVW262251 UEP262251:UFS262251 UOL262251:UPO262251 UYH262251:UZK262251 VID262251:VJG262251 VRZ262251:VTC262251 WBV262251:WCY262251 WLR262251:WMU262251 WVN262251:WWQ262251 D327787:AQ327787 JB327787:KE327787 SX327787:UA327787 ACT327787:ADW327787 AMP327787:ANS327787 AWL327787:AXO327787 BGH327787:BHK327787 BQD327787:BRG327787 BZZ327787:CBC327787 CJV327787:CKY327787 CTR327787:CUU327787 DDN327787:DEQ327787 DNJ327787:DOM327787 DXF327787:DYI327787 EHB327787:EIE327787 EQX327787:ESA327787 FAT327787:FBW327787 FKP327787:FLS327787 FUL327787:FVO327787 GEH327787:GFK327787 GOD327787:GPG327787 GXZ327787:GZC327787 HHV327787:HIY327787 HRR327787:HSU327787 IBN327787:ICQ327787 ILJ327787:IMM327787 IVF327787:IWI327787 JFB327787:JGE327787 JOX327787:JQA327787 JYT327787:JZW327787 KIP327787:KJS327787 KSL327787:KTO327787 LCH327787:LDK327787 LMD327787:LNG327787 LVZ327787:LXC327787 MFV327787:MGY327787 MPR327787:MQU327787 MZN327787:NAQ327787 NJJ327787:NKM327787 NTF327787:NUI327787 ODB327787:OEE327787 OMX327787:OOA327787 OWT327787:OXW327787 PGP327787:PHS327787 PQL327787:PRO327787 QAH327787:QBK327787 QKD327787:QLG327787 QTZ327787:QVC327787 RDV327787:REY327787 RNR327787:ROU327787 RXN327787:RYQ327787 SHJ327787:SIM327787 SRF327787:SSI327787 TBB327787:TCE327787 TKX327787:TMA327787 TUT327787:TVW327787 UEP327787:UFS327787 UOL327787:UPO327787 UYH327787:UZK327787 VID327787:VJG327787 VRZ327787:VTC327787 WBV327787:WCY327787 WLR327787:WMU327787 WVN327787:WWQ327787 D393323:AQ393323 JB393323:KE393323 SX393323:UA393323 ACT393323:ADW393323 AMP393323:ANS393323 AWL393323:AXO393323 BGH393323:BHK393323 BQD393323:BRG393323 BZZ393323:CBC393323 CJV393323:CKY393323 CTR393323:CUU393323 DDN393323:DEQ393323 DNJ393323:DOM393323 DXF393323:DYI393323 EHB393323:EIE393323 EQX393323:ESA393323 FAT393323:FBW393323 FKP393323:FLS393323 FUL393323:FVO393323 GEH393323:GFK393323 GOD393323:GPG393323 GXZ393323:GZC393323 HHV393323:HIY393323 HRR393323:HSU393323 IBN393323:ICQ393323 ILJ393323:IMM393323 IVF393323:IWI393323 JFB393323:JGE393323 JOX393323:JQA393323 JYT393323:JZW393323 KIP393323:KJS393323 KSL393323:KTO393323 LCH393323:LDK393323 LMD393323:LNG393323 LVZ393323:LXC393323 MFV393323:MGY393323 MPR393323:MQU393323 MZN393323:NAQ393323 NJJ393323:NKM393323 NTF393323:NUI393323 ODB393323:OEE393323 OMX393323:OOA393323 OWT393323:OXW393323 PGP393323:PHS393323 PQL393323:PRO393323 QAH393323:QBK393323 QKD393323:QLG393323 QTZ393323:QVC393323 RDV393323:REY393323 RNR393323:ROU393323 RXN393323:RYQ393323 SHJ393323:SIM393323 SRF393323:SSI393323 TBB393323:TCE393323 TKX393323:TMA393323 TUT393323:TVW393323 UEP393323:UFS393323 UOL393323:UPO393323 UYH393323:UZK393323 VID393323:VJG393323 VRZ393323:VTC393323 WBV393323:WCY393323 WLR393323:WMU393323 WVN393323:WWQ393323 D458859:AQ458859 JB458859:KE458859 SX458859:UA458859 ACT458859:ADW458859 AMP458859:ANS458859 AWL458859:AXO458859 BGH458859:BHK458859 BQD458859:BRG458859 BZZ458859:CBC458859 CJV458859:CKY458859 CTR458859:CUU458859 DDN458859:DEQ458859 DNJ458859:DOM458859 DXF458859:DYI458859 EHB458859:EIE458859 EQX458859:ESA458859 FAT458859:FBW458859 FKP458859:FLS458859 FUL458859:FVO458859 GEH458859:GFK458859 GOD458859:GPG458859 GXZ458859:GZC458859 HHV458859:HIY458859 HRR458859:HSU458859 IBN458859:ICQ458859 ILJ458859:IMM458859 IVF458859:IWI458859 JFB458859:JGE458859 JOX458859:JQA458859 JYT458859:JZW458859 KIP458859:KJS458859 KSL458859:KTO458859 LCH458859:LDK458859 LMD458859:LNG458859 LVZ458859:LXC458859 MFV458859:MGY458859 MPR458859:MQU458859 MZN458859:NAQ458859 NJJ458859:NKM458859 NTF458859:NUI458859 ODB458859:OEE458859 OMX458859:OOA458859 OWT458859:OXW458859 PGP458859:PHS458859 PQL458859:PRO458859 QAH458859:QBK458859 QKD458859:QLG458859 QTZ458859:QVC458859 RDV458859:REY458859 RNR458859:ROU458859 RXN458859:RYQ458859 SHJ458859:SIM458859 SRF458859:SSI458859 TBB458859:TCE458859 TKX458859:TMA458859 TUT458859:TVW458859 UEP458859:UFS458859 UOL458859:UPO458859 UYH458859:UZK458859 VID458859:VJG458859 VRZ458859:VTC458859 WBV458859:WCY458859 WLR458859:WMU458859 WVN458859:WWQ458859 D524395:AQ524395 JB524395:KE524395 SX524395:UA524395 ACT524395:ADW524395 AMP524395:ANS524395 AWL524395:AXO524395 BGH524395:BHK524395 BQD524395:BRG524395 BZZ524395:CBC524395 CJV524395:CKY524395 CTR524395:CUU524395 DDN524395:DEQ524395 DNJ524395:DOM524395 DXF524395:DYI524395 EHB524395:EIE524395 EQX524395:ESA524395 FAT524395:FBW524395 FKP524395:FLS524395 FUL524395:FVO524395 GEH524395:GFK524395 GOD524395:GPG524395 GXZ524395:GZC524395 HHV524395:HIY524395 HRR524395:HSU524395 IBN524395:ICQ524395 ILJ524395:IMM524395 IVF524395:IWI524395 JFB524395:JGE524395 JOX524395:JQA524395 JYT524395:JZW524395 KIP524395:KJS524395 KSL524395:KTO524395 LCH524395:LDK524395 LMD524395:LNG524395 LVZ524395:LXC524395 MFV524395:MGY524395 MPR524395:MQU524395 MZN524395:NAQ524395 NJJ524395:NKM524395 NTF524395:NUI524395 ODB524395:OEE524395 OMX524395:OOA524395 OWT524395:OXW524395 PGP524395:PHS524395 PQL524395:PRO524395 QAH524395:QBK524395 QKD524395:QLG524395 QTZ524395:QVC524395 RDV524395:REY524395 RNR524395:ROU524395 RXN524395:RYQ524395 SHJ524395:SIM524395 SRF524395:SSI524395 TBB524395:TCE524395 TKX524395:TMA524395 TUT524395:TVW524395 UEP524395:UFS524395 UOL524395:UPO524395 UYH524395:UZK524395 VID524395:VJG524395 VRZ524395:VTC524395 WBV524395:WCY524395 WLR524395:WMU524395 WVN524395:WWQ524395 D589931:AQ589931 JB589931:KE589931 SX589931:UA589931 ACT589931:ADW589931 AMP589931:ANS589931 AWL589931:AXO589931 BGH589931:BHK589931 BQD589931:BRG589931 BZZ589931:CBC589931 CJV589931:CKY589931 CTR589931:CUU589931 DDN589931:DEQ589931 DNJ589931:DOM589931 DXF589931:DYI589931 EHB589931:EIE589931 EQX589931:ESA589931 FAT589931:FBW589931 FKP589931:FLS589931 FUL589931:FVO589931 GEH589931:GFK589931 GOD589931:GPG589931 GXZ589931:GZC589931 HHV589931:HIY589931 HRR589931:HSU589931 IBN589931:ICQ589931 ILJ589931:IMM589931 IVF589931:IWI589931 JFB589931:JGE589931 JOX589931:JQA589931 JYT589931:JZW589931 KIP589931:KJS589931 KSL589931:KTO589931 LCH589931:LDK589931 LMD589931:LNG589931 LVZ589931:LXC589931 MFV589931:MGY589931 MPR589931:MQU589931 MZN589931:NAQ589931 NJJ589931:NKM589931 NTF589931:NUI589931 ODB589931:OEE589931 OMX589931:OOA589931 OWT589931:OXW589931 PGP589931:PHS589931 PQL589931:PRO589931 QAH589931:QBK589931 QKD589931:QLG589931 QTZ589931:QVC589931 RDV589931:REY589931 RNR589931:ROU589931 RXN589931:RYQ589931 SHJ589931:SIM589931 SRF589931:SSI589931 TBB589931:TCE589931 TKX589931:TMA589931 TUT589931:TVW589931 UEP589931:UFS589931 UOL589931:UPO589931 UYH589931:UZK589931 VID589931:VJG589931 VRZ589931:VTC589931 WBV589931:WCY589931 WLR589931:WMU589931 WVN589931:WWQ589931 D655467:AQ655467 JB655467:KE655467 SX655467:UA655467 ACT655467:ADW655467 AMP655467:ANS655467 AWL655467:AXO655467 BGH655467:BHK655467 BQD655467:BRG655467 BZZ655467:CBC655467 CJV655467:CKY655467 CTR655467:CUU655467 DDN655467:DEQ655467 DNJ655467:DOM655467 DXF655467:DYI655467 EHB655467:EIE655467 EQX655467:ESA655467 FAT655467:FBW655467 FKP655467:FLS655467 FUL655467:FVO655467 GEH655467:GFK655467 GOD655467:GPG655467 GXZ655467:GZC655467 HHV655467:HIY655467 HRR655467:HSU655467 IBN655467:ICQ655467 ILJ655467:IMM655467 IVF655467:IWI655467 JFB655467:JGE655467 JOX655467:JQA655467 JYT655467:JZW655467 KIP655467:KJS655467 KSL655467:KTO655467 LCH655467:LDK655467 LMD655467:LNG655467 LVZ655467:LXC655467 MFV655467:MGY655467 MPR655467:MQU655467 MZN655467:NAQ655467 NJJ655467:NKM655467 NTF655467:NUI655467 ODB655467:OEE655467 OMX655467:OOA655467 OWT655467:OXW655467 PGP655467:PHS655467 PQL655467:PRO655467 QAH655467:QBK655467 QKD655467:QLG655467 QTZ655467:QVC655467 RDV655467:REY655467 RNR655467:ROU655467 RXN655467:RYQ655467 SHJ655467:SIM655467 SRF655467:SSI655467 TBB655467:TCE655467 TKX655467:TMA655467 TUT655467:TVW655467 UEP655467:UFS655467 UOL655467:UPO655467 UYH655467:UZK655467 VID655467:VJG655467 VRZ655467:VTC655467 WBV655467:WCY655467 WLR655467:WMU655467 WVN655467:WWQ655467 D721003:AQ721003 JB721003:KE721003 SX721003:UA721003 ACT721003:ADW721003 AMP721003:ANS721003 AWL721003:AXO721003 BGH721003:BHK721003 BQD721003:BRG721003 BZZ721003:CBC721003 CJV721003:CKY721003 CTR721003:CUU721003 DDN721003:DEQ721003 DNJ721003:DOM721003 DXF721003:DYI721003 EHB721003:EIE721003 EQX721003:ESA721003 FAT721003:FBW721003 FKP721003:FLS721003 FUL721003:FVO721003 GEH721003:GFK721003 GOD721003:GPG721003 GXZ721003:GZC721003 HHV721003:HIY721003 HRR721003:HSU721003 IBN721003:ICQ721003 ILJ721003:IMM721003 IVF721003:IWI721003 JFB721003:JGE721003 JOX721003:JQA721003 JYT721003:JZW721003 KIP721003:KJS721003 KSL721003:KTO721003 LCH721003:LDK721003 LMD721003:LNG721003 LVZ721003:LXC721003 MFV721003:MGY721003 MPR721003:MQU721003 MZN721003:NAQ721003 NJJ721003:NKM721003 NTF721003:NUI721003 ODB721003:OEE721003 OMX721003:OOA721003 OWT721003:OXW721003 PGP721003:PHS721003 PQL721003:PRO721003 QAH721003:QBK721003 QKD721003:QLG721003 QTZ721003:QVC721003 RDV721003:REY721003 RNR721003:ROU721003 RXN721003:RYQ721003 SHJ721003:SIM721003 SRF721003:SSI721003 TBB721003:TCE721003 TKX721003:TMA721003 TUT721003:TVW721003 UEP721003:UFS721003 UOL721003:UPO721003 UYH721003:UZK721003 VID721003:VJG721003 VRZ721003:VTC721003 WBV721003:WCY721003 WLR721003:WMU721003 WVN721003:WWQ721003 D786539:AQ786539 JB786539:KE786539 SX786539:UA786539 ACT786539:ADW786539 AMP786539:ANS786539 AWL786539:AXO786539 BGH786539:BHK786539 BQD786539:BRG786539 BZZ786539:CBC786539 CJV786539:CKY786539 CTR786539:CUU786539 DDN786539:DEQ786539 DNJ786539:DOM786539 DXF786539:DYI786539 EHB786539:EIE786539 EQX786539:ESA786539 FAT786539:FBW786539 FKP786539:FLS786539 FUL786539:FVO786539 GEH786539:GFK786539 GOD786539:GPG786539 GXZ786539:GZC786539 HHV786539:HIY786539 HRR786539:HSU786539 IBN786539:ICQ786539 ILJ786539:IMM786539 IVF786539:IWI786539 JFB786539:JGE786539 JOX786539:JQA786539 JYT786539:JZW786539 KIP786539:KJS786539 KSL786539:KTO786539 LCH786539:LDK786539 LMD786539:LNG786539 LVZ786539:LXC786539 MFV786539:MGY786539 MPR786539:MQU786539 MZN786539:NAQ786539 NJJ786539:NKM786539 NTF786539:NUI786539 ODB786539:OEE786539 OMX786539:OOA786539 OWT786539:OXW786539 PGP786539:PHS786539 PQL786539:PRO786539 QAH786539:QBK786539 QKD786539:QLG786539 QTZ786539:QVC786539 RDV786539:REY786539 RNR786539:ROU786539 RXN786539:RYQ786539 SHJ786539:SIM786539 SRF786539:SSI786539 TBB786539:TCE786539 TKX786539:TMA786539 TUT786539:TVW786539 UEP786539:UFS786539 UOL786539:UPO786539 UYH786539:UZK786539 VID786539:VJG786539 VRZ786539:VTC786539 WBV786539:WCY786539 WLR786539:WMU786539 WVN786539:WWQ786539 D852075:AQ852075 JB852075:KE852075 SX852075:UA852075 ACT852075:ADW852075 AMP852075:ANS852075 AWL852075:AXO852075 BGH852075:BHK852075 BQD852075:BRG852075 BZZ852075:CBC852075 CJV852075:CKY852075 CTR852075:CUU852075 DDN852075:DEQ852075 DNJ852075:DOM852075 DXF852075:DYI852075 EHB852075:EIE852075 EQX852075:ESA852075 FAT852075:FBW852075 FKP852075:FLS852075 FUL852075:FVO852075 GEH852075:GFK852075 GOD852075:GPG852075 GXZ852075:GZC852075 HHV852075:HIY852075 HRR852075:HSU852075 IBN852075:ICQ852075 ILJ852075:IMM852075 IVF852075:IWI852075 JFB852075:JGE852075 JOX852075:JQA852075 JYT852075:JZW852075 KIP852075:KJS852075 KSL852075:KTO852075 LCH852075:LDK852075 LMD852075:LNG852075 LVZ852075:LXC852075 MFV852075:MGY852075 MPR852075:MQU852075 MZN852075:NAQ852075 NJJ852075:NKM852075 NTF852075:NUI852075 ODB852075:OEE852075 OMX852075:OOA852075 OWT852075:OXW852075 PGP852075:PHS852075 PQL852075:PRO852075 QAH852075:QBK852075 QKD852075:QLG852075 QTZ852075:QVC852075 RDV852075:REY852075 RNR852075:ROU852075 RXN852075:RYQ852075 SHJ852075:SIM852075 SRF852075:SSI852075 TBB852075:TCE852075 TKX852075:TMA852075 TUT852075:TVW852075 UEP852075:UFS852075 UOL852075:UPO852075 UYH852075:UZK852075 VID852075:VJG852075 VRZ852075:VTC852075 WBV852075:WCY852075 WLR852075:WMU852075 WVN852075:WWQ852075 D917611:AQ917611 JB917611:KE917611 SX917611:UA917611 ACT917611:ADW917611 AMP917611:ANS917611 AWL917611:AXO917611 BGH917611:BHK917611 BQD917611:BRG917611 BZZ917611:CBC917611 CJV917611:CKY917611 CTR917611:CUU917611 DDN917611:DEQ917611 DNJ917611:DOM917611 DXF917611:DYI917611 EHB917611:EIE917611 EQX917611:ESA917611 FAT917611:FBW917611 FKP917611:FLS917611 FUL917611:FVO917611 GEH917611:GFK917611 GOD917611:GPG917611 GXZ917611:GZC917611 HHV917611:HIY917611 HRR917611:HSU917611 IBN917611:ICQ917611 ILJ917611:IMM917611 IVF917611:IWI917611 JFB917611:JGE917611 JOX917611:JQA917611 JYT917611:JZW917611 KIP917611:KJS917611 KSL917611:KTO917611 LCH917611:LDK917611 LMD917611:LNG917611 LVZ917611:LXC917611 MFV917611:MGY917611 MPR917611:MQU917611 MZN917611:NAQ917611 NJJ917611:NKM917611 NTF917611:NUI917611 ODB917611:OEE917611 OMX917611:OOA917611 OWT917611:OXW917611 PGP917611:PHS917611 PQL917611:PRO917611 QAH917611:QBK917611 QKD917611:QLG917611 QTZ917611:QVC917611 RDV917611:REY917611 RNR917611:ROU917611 RXN917611:RYQ917611 SHJ917611:SIM917611 SRF917611:SSI917611 TBB917611:TCE917611 TKX917611:TMA917611 TUT917611:TVW917611 UEP917611:UFS917611 UOL917611:UPO917611 UYH917611:UZK917611 VID917611:VJG917611 VRZ917611:VTC917611 WBV917611:WCY917611 WLR917611:WMU917611 WVN917611:WWQ917611 D983147:AQ983147 JB983147:KE983147 SX983147:UA983147 ACT983147:ADW983147 AMP983147:ANS983147 AWL983147:AXO983147 BGH983147:BHK983147 BQD983147:BRG983147 BZZ983147:CBC983147 CJV983147:CKY983147 CTR983147:CUU983147 DDN983147:DEQ983147 DNJ983147:DOM983147 DXF983147:DYI983147 EHB983147:EIE983147 EQX983147:ESA983147 FAT983147:FBW983147 FKP983147:FLS983147 FUL983147:FVO983147 GEH983147:GFK983147 GOD983147:GPG983147 GXZ983147:GZC983147 HHV983147:HIY983147 HRR983147:HSU983147 IBN983147:ICQ983147 ILJ983147:IMM983147 IVF983147:IWI983147 JFB983147:JGE983147 JOX983147:JQA983147 JYT983147:JZW983147 KIP983147:KJS983147 KSL983147:KTO983147 LCH983147:LDK983147 LMD983147:LNG983147 LVZ983147:LXC983147 MFV983147:MGY983147 MPR983147:MQU983147 MZN983147:NAQ983147 NJJ983147:NKM983147 NTF983147:NUI983147 ODB983147:OEE983147 OMX983147:OOA983147 OWT983147:OXW983147 PGP983147:PHS983147 PQL983147:PRO983147 QAH983147:QBK983147 QKD983147:QLG983147 QTZ983147:QVC983147 RDV983147:REY983147 RNR983147:ROU983147 RXN983147:RYQ983147 SHJ983147:SIM983147 SRF983147:SSI983147 TBB983147:TCE983147 TKX983147:TMA983147 TUT983147:TVW983147 UEP983147:UFS983147 UOL983147:UPO983147 UYH983147:UZK983147 VID983147:VJG983147 VRZ983147:VTC983147 WBV983147:WCY983147 WLR983147:WMU983147 WVN983147:WWQ983147 RNR160:ROU160 JB127:KE127 SX127:UA127 ACT127:ADW127 AMP127:ANS127 AWL127:AXO127 BGH127:BHK127 BQD127:BRG127 BZZ127:CBC127 CJV127:CKY127 CTR127:CUU127 DDN127:DEQ127 DNJ127:DOM127 DXF127:DYI127 EHB127:EIE127 EQX127:ESA127 FAT127:FBW127 FKP127:FLS127 FUL127:FVO127 GEH127:GFK127 GOD127:GPG127 GXZ127:GZC127 HHV127:HIY127 HRR127:HSU127 IBN127:ICQ127 ILJ127:IMM127 IVF127:IWI127 JFB127:JGE127 JOX127:JQA127 JYT127:JZW127 KIP127:KJS127 KSL127:KTO127 LCH127:LDK127 LMD127:LNG127 LVZ127:LXC127 MFV127:MGY127 MPR127:MQU127 MZN127:NAQ127 NJJ127:NKM127 NTF127:NUI127 ODB127:OEE127 OMX127:OOA127 OWT127:OXW127 PGP127:PHS127 PQL127:PRO127 QAH127:QBK127 QKD127:QLG127 QTZ127:QVC127 RDV127:REY127 RNR127:ROU127 RXN127:RYQ127 SHJ127:SIM127 SRF127:SSI127 TBB127:TCE127 TKX127:TMA127 TUT127:TVW127 UEP127:UFS127 UOL127:UPO127 UYH127:UZK127 VID127:VJG127 VRZ127:VTC127 WBV127:WCY127 WLR127:WMU127 WVN127:WWQ127 D65641:AQ65641 JB65641:KE65641 SX65641:UA65641 ACT65641:ADW65641 AMP65641:ANS65641 AWL65641:AXO65641 BGH65641:BHK65641 BQD65641:BRG65641 BZZ65641:CBC65641 CJV65641:CKY65641 CTR65641:CUU65641 DDN65641:DEQ65641 DNJ65641:DOM65641 DXF65641:DYI65641 EHB65641:EIE65641 EQX65641:ESA65641 FAT65641:FBW65641 FKP65641:FLS65641 FUL65641:FVO65641 GEH65641:GFK65641 GOD65641:GPG65641 GXZ65641:GZC65641 HHV65641:HIY65641 HRR65641:HSU65641 IBN65641:ICQ65641 ILJ65641:IMM65641 IVF65641:IWI65641 JFB65641:JGE65641 JOX65641:JQA65641 JYT65641:JZW65641 KIP65641:KJS65641 KSL65641:KTO65641 LCH65641:LDK65641 LMD65641:LNG65641 LVZ65641:LXC65641 MFV65641:MGY65641 MPR65641:MQU65641 MZN65641:NAQ65641 NJJ65641:NKM65641 NTF65641:NUI65641 ODB65641:OEE65641 OMX65641:OOA65641 OWT65641:OXW65641 PGP65641:PHS65641 PQL65641:PRO65641 QAH65641:QBK65641 QKD65641:QLG65641 QTZ65641:QVC65641 RDV65641:REY65641 RNR65641:ROU65641 RXN65641:RYQ65641 SHJ65641:SIM65641 SRF65641:SSI65641 TBB65641:TCE65641 TKX65641:TMA65641 TUT65641:TVW65641 UEP65641:UFS65641 UOL65641:UPO65641 UYH65641:UZK65641 VID65641:VJG65641 VRZ65641:VTC65641 WBV65641:WCY65641 WLR65641:WMU65641 WVN65641:WWQ65641 D131177:AQ131177 JB131177:KE131177 SX131177:UA131177 ACT131177:ADW131177 AMP131177:ANS131177 AWL131177:AXO131177 BGH131177:BHK131177 BQD131177:BRG131177 BZZ131177:CBC131177 CJV131177:CKY131177 CTR131177:CUU131177 DDN131177:DEQ131177 DNJ131177:DOM131177 DXF131177:DYI131177 EHB131177:EIE131177 EQX131177:ESA131177 FAT131177:FBW131177 FKP131177:FLS131177 FUL131177:FVO131177 GEH131177:GFK131177 GOD131177:GPG131177 GXZ131177:GZC131177 HHV131177:HIY131177 HRR131177:HSU131177 IBN131177:ICQ131177 ILJ131177:IMM131177 IVF131177:IWI131177 JFB131177:JGE131177 JOX131177:JQA131177 JYT131177:JZW131177 KIP131177:KJS131177 KSL131177:KTO131177 LCH131177:LDK131177 LMD131177:LNG131177 LVZ131177:LXC131177 MFV131177:MGY131177 MPR131177:MQU131177 MZN131177:NAQ131177 NJJ131177:NKM131177 NTF131177:NUI131177 ODB131177:OEE131177 OMX131177:OOA131177 OWT131177:OXW131177 PGP131177:PHS131177 PQL131177:PRO131177 QAH131177:QBK131177 QKD131177:QLG131177 QTZ131177:QVC131177 RDV131177:REY131177 RNR131177:ROU131177 RXN131177:RYQ131177 SHJ131177:SIM131177 SRF131177:SSI131177 TBB131177:TCE131177 TKX131177:TMA131177 TUT131177:TVW131177 UEP131177:UFS131177 UOL131177:UPO131177 UYH131177:UZK131177 VID131177:VJG131177 VRZ131177:VTC131177 WBV131177:WCY131177 WLR131177:WMU131177 WVN131177:WWQ131177 D196713:AQ196713 JB196713:KE196713 SX196713:UA196713 ACT196713:ADW196713 AMP196713:ANS196713 AWL196713:AXO196713 BGH196713:BHK196713 BQD196713:BRG196713 BZZ196713:CBC196713 CJV196713:CKY196713 CTR196713:CUU196713 DDN196713:DEQ196713 DNJ196713:DOM196713 DXF196713:DYI196713 EHB196713:EIE196713 EQX196713:ESA196713 FAT196713:FBW196713 FKP196713:FLS196713 FUL196713:FVO196713 GEH196713:GFK196713 GOD196713:GPG196713 GXZ196713:GZC196713 HHV196713:HIY196713 HRR196713:HSU196713 IBN196713:ICQ196713 ILJ196713:IMM196713 IVF196713:IWI196713 JFB196713:JGE196713 JOX196713:JQA196713 JYT196713:JZW196713 KIP196713:KJS196713 KSL196713:KTO196713 LCH196713:LDK196713 LMD196713:LNG196713 LVZ196713:LXC196713 MFV196713:MGY196713 MPR196713:MQU196713 MZN196713:NAQ196713 NJJ196713:NKM196713 NTF196713:NUI196713 ODB196713:OEE196713 OMX196713:OOA196713 OWT196713:OXW196713 PGP196713:PHS196713 PQL196713:PRO196713 QAH196713:QBK196713 QKD196713:QLG196713 QTZ196713:QVC196713 RDV196713:REY196713 RNR196713:ROU196713 RXN196713:RYQ196713 SHJ196713:SIM196713 SRF196713:SSI196713 TBB196713:TCE196713 TKX196713:TMA196713 TUT196713:TVW196713 UEP196713:UFS196713 UOL196713:UPO196713 UYH196713:UZK196713 VID196713:VJG196713 VRZ196713:VTC196713 WBV196713:WCY196713 WLR196713:WMU196713 WVN196713:WWQ196713 D262249:AQ262249 JB262249:KE262249 SX262249:UA262249 ACT262249:ADW262249 AMP262249:ANS262249 AWL262249:AXO262249 BGH262249:BHK262249 BQD262249:BRG262249 BZZ262249:CBC262249 CJV262249:CKY262249 CTR262249:CUU262249 DDN262249:DEQ262249 DNJ262249:DOM262249 DXF262249:DYI262249 EHB262249:EIE262249 EQX262249:ESA262249 FAT262249:FBW262249 FKP262249:FLS262249 FUL262249:FVO262249 GEH262249:GFK262249 GOD262249:GPG262249 GXZ262249:GZC262249 HHV262249:HIY262249 HRR262249:HSU262249 IBN262249:ICQ262249 ILJ262249:IMM262249 IVF262249:IWI262249 JFB262249:JGE262249 JOX262249:JQA262249 JYT262249:JZW262249 KIP262249:KJS262249 KSL262249:KTO262249 LCH262249:LDK262249 LMD262249:LNG262249 LVZ262249:LXC262249 MFV262249:MGY262249 MPR262249:MQU262249 MZN262249:NAQ262249 NJJ262249:NKM262249 NTF262249:NUI262249 ODB262249:OEE262249 OMX262249:OOA262249 OWT262249:OXW262249 PGP262249:PHS262249 PQL262249:PRO262249 QAH262249:QBK262249 QKD262249:QLG262249 QTZ262249:QVC262249 RDV262249:REY262249 RNR262249:ROU262249 RXN262249:RYQ262249 SHJ262249:SIM262249 SRF262249:SSI262249 TBB262249:TCE262249 TKX262249:TMA262249 TUT262249:TVW262249 UEP262249:UFS262249 UOL262249:UPO262249 UYH262249:UZK262249 VID262249:VJG262249 VRZ262249:VTC262249 WBV262249:WCY262249 WLR262249:WMU262249 WVN262249:WWQ262249 D327785:AQ327785 JB327785:KE327785 SX327785:UA327785 ACT327785:ADW327785 AMP327785:ANS327785 AWL327785:AXO327785 BGH327785:BHK327785 BQD327785:BRG327785 BZZ327785:CBC327785 CJV327785:CKY327785 CTR327785:CUU327785 DDN327785:DEQ327785 DNJ327785:DOM327785 DXF327785:DYI327785 EHB327785:EIE327785 EQX327785:ESA327785 FAT327785:FBW327785 FKP327785:FLS327785 FUL327785:FVO327785 GEH327785:GFK327785 GOD327785:GPG327785 GXZ327785:GZC327785 HHV327785:HIY327785 HRR327785:HSU327785 IBN327785:ICQ327785 ILJ327785:IMM327785 IVF327785:IWI327785 JFB327785:JGE327785 JOX327785:JQA327785 JYT327785:JZW327785 KIP327785:KJS327785 KSL327785:KTO327785 LCH327785:LDK327785 LMD327785:LNG327785 LVZ327785:LXC327785 MFV327785:MGY327785 MPR327785:MQU327785 MZN327785:NAQ327785 NJJ327785:NKM327785 NTF327785:NUI327785 ODB327785:OEE327785 OMX327785:OOA327785 OWT327785:OXW327785 PGP327785:PHS327785 PQL327785:PRO327785 QAH327785:QBK327785 QKD327785:QLG327785 QTZ327785:QVC327785 RDV327785:REY327785 RNR327785:ROU327785 RXN327785:RYQ327785 SHJ327785:SIM327785 SRF327785:SSI327785 TBB327785:TCE327785 TKX327785:TMA327785 TUT327785:TVW327785 UEP327785:UFS327785 UOL327785:UPO327785 UYH327785:UZK327785 VID327785:VJG327785 VRZ327785:VTC327785 WBV327785:WCY327785 WLR327785:WMU327785 WVN327785:WWQ327785 D393321:AQ393321 JB393321:KE393321 SX393321:UA393321 ACT393321:ADW393321 AMP393321:ANS393321 AWL393321:AXO393321 BGH393321:BHK393321 BQD393321:BRG393321 BZZ393321:CBC393321 CJV393321:CKY393321 CTR393321:CUU393321 DDN393321:DEQ393321 DNJ393321:DOM393321 DXF393321:DYI393321 EHB393321:EIE393321 EQX393321:ESA393321 FAT393321:FBW393321 FKP393321:FLS393321 FUL393321:FVO393321 GEH393321:GFK393321 GOD393321:GPG393321 GXZ393321:GZC393321 HHV393321:HIY393321 HRR393321:HSU393321 IBN393321:ICQ393321 ILJ393321:IMM393321 IVF393321:IWI393321 JFB393321:JGE393321 JOX393321:JQA393321 JYT393321:JZW393321 KIP393321:KJS393321 KSL393321:KTO393321 LCH393321:LDK393321 LMD393321:LNG393321 LVZ393321:LXC393321 MFV393321:MGY393321 MPR393321:MQU393321 MZN393321:NAQ393321 NJJ393321:NKM393321 NTF393321:NUI393321 ODB393321:OEE393321 OMX393321:OOA393321 OWT393321:OXW393321 PGP393321:PHS393321 PQL393321:PRO393321 QAH393321:QBK393321 QKD393321:QLG393321 QTZ393321:QVC393321 RDV393321:REY393321 RNR393321:ROU393321 RXN393321:RYQ393321 SHJ393321:SIM393321 SRF393321:SSI393321 TBB393321:TCE393321 TKX393321:TMA393321 TUT393321:TVW393321 UEP393321:UFS393321 UOL393321:UPO393321 UYH393321:UZK393321 VID393321:VJG393321 VRZ393321:VTC393321 WBV393321:WCY393321 WLR393321:WMU393321 WVN393321:WWQ393321 D458857:AQ458857 JB458857:KE458857 SX458857:UA458857 ACT458857:ADW458857 AMP458857:ANS458857 AWL458857:AXO458857 BGH458857:BHK458857 BQD458857:BRG458857 BZZ458857:CBC458857 CJV458857:CKY458857 CTR458857:CUU458857 DDN458857:DEQ458857 DNJ458857:DOM458857 DXF458857:DYI458857 EHB458857:EIE458857 EQX458857:ESA458857 FAT458857:FBW458857 FKP458857:FLS458857 FUL458857:FVO458857 GEH458857:GFK458857 GOD458857:GPG458857 GXZ458857:GZC458857 HHV458857:HIY458857 HRR458857:HSU458857 IBN458857:ICQ458857 ILJ458857:IMM458857 IVF458857:IWI458857 JFB458857:JGE458857 JOX458857:JQA458857 JYT458857:JZW458857 KIP458857:KJS458857 KSL458857:KTO458857 LCH458857:LDK458857 LMD458857:LNG458857 LVZ458857:LXC458857 MFV458857:MGY458857 MPR458857:MQU458857 MZN458857:NAQ458857 NJJ458857:NKM458857 NTF458857:NUI458857 ODB458857:OEE458857 OMX458857:OOA458857 OWT458857:OXW458857 PGP458857:PHS458857 PQL458857:PRO458857 QAH458857:QBK458857 QKD458857:QLG458857 QTZ458857:QVC458857 RDV458857:REY458857 RNR458857:ROU458857 RXN458857:RYQ458857 SHJ458857:SIM458857 SRF458857:SSI458857 TBB458857:TCE458857 TKX458857:TMA458857 TUT458857:TVW458857 UEP458857:UFS458857 UOL458857:UPO458857 UYH458857:UZK458857 VID458857:VJG458857 VRZ458857:VTC458857 WBV458857:WCY458857 WLR458857:WMU458857 WVN458857:WWQ458857 D524393:AQ524393 JB524393:KE524393 SX524393:UA524393 ACT524393:ADW524393 AMP524393:ANS524393 AWL524393:AXO524393 BGH524393:BHK524393 BQD524393:BRG524393 BZZ524393:CBC524393 CJV524393:CKY524393 CTR524393:CUU524393 DDN524393:DEQ524393 DNJ524393:DOM524393 DXF524393:DYI524393 EHB524393:EIE524393 EQX524393:ESA524393 FAT524393:FBW524393 FKP524393:FLS524393 FUL524393:FVO524393 GEH524393:GFK524393 GOD524393:GPG524393 GXZ524393:GZC524393 HHV524393:HIY524393 HRR524393:HSU524393 IBN524393:ICQ524393 ILJ524393:IMM524393 IVF524393:IWI524393 JFB524393:JGE524393 JOX524393:JQA524393 JYT524393:JZW524393 KIP524393:KJS524393 KSL524393:KTO524393 LCH524393:LDK524393 LMD524393:LNG524393 LVZ524393:LXC524393 MFV524393:MGY524393 MPR524393:MQU524393 MZN524393:NAQ524393 NJJ524393:NKM524393 NTF524393:NUI524393 ODB524393:OEE524393 OMX524393:OOA524393 OWT524393:OXW524393 PGP524393:PHS524393 PQL524393:PRO524393 QAH524393:QBK524393 QKD524393:QLG524393 QTZ524393:QVC524393 RDV524393:REY524393 RNR524393:ROU524393 RXN524393:RYQ524393 SHJ524393:SIM524393 SRF524393:SSI524393 TBB524393:TCE524393 TKX524393:TMA524393 TUT524393:TVW524393 UEP524393:UFS524393 UOL524393:UPO524393 UYH524393:UZK524393 VID524393:VJG524393 VRZ524393:VTC524393 WBV524393:WCY524393 WLR524393:WMU524393 WVN524393:WWQ524393 D589929:AQ589929 JB589929:KE589929 SX589929:UA589929 ACT589929:ADW589929 AMP589929:ANS589929 AWL589929:AXO589929 BGH589929:BHK589929 BQD589929:BRG589929 BZZ589929:CBC589929 CJV589929:CKY589929 CTR589929:CUU589929 DDN589929:DEQ589929 DNJ589929:DOM589929 DXF589929:DYI589929 EHB589929:EIE589929 EQX589929:ESA589929 FAT589929:FBW589929 FKP589929:FLS589929 FUL589929:FVO589929 GEH589929:GFK589929 GOD589929:GPG589929 GXZ589929:GZC589929 HHV589929:HIY589929 HRR589929:HSU589929 IBN589929:ICQ589929 ILJ589929:IMM589929 IVF589929:IWI589929 JFB589929:JGE589929 JOX589929:JQA589929 JYT589929:JZW589929 KIP589929:KJS589929 KSL589929:KTO589929 LCH589929:LDK589929 LMD589929:LNG589929 LVZ589929:LXC589929 MFV589929:MGY589929 MPR589929:MQU589929 MZN589929:NAQ589929 NJJ589929:NKM589929 NTF589929:NUI589929 ODB589929:OEE589929 OMX589929:OOA589929 OWT589929:OXW589929 PGP589929:PHS589929 PQL589929:PRO589929 QAH589929:QBK589929 QKD589929:QLG589929 QTZ589929:QVC589929 RDV589929:REY589929 RNR589929:ROU589929 RXN589929:RYQ589929 SHJ589929:SIM589929 SRF589929:SSI589929 TBB589929:TCE589929 TKX589929:TMA589929 TUT589929:TVW589929 UEP589929:UFS589929 UOL589929:UPO589929 UYH589929:UZK589929 VID589929:VJG589929 VRZ589929:VTC589929 WBV589929:WCY589929 WLR589929:WMU589929 WVN589929:WWQ589929 D655465:AQ655465 JB655465:KE655465 SX655465:UA655465 ACT655465:ADW655465 AMP655465:ANS655465 AWL655465:AXO655465 BGH655465:BHK655465 BQD655465:BRG655465 BZZ655465:CBC655465 CJV655465:CKY655465 CTR655465:CUU655465 DDN655465:DEQ655465 DNJ655465:DOM655465 DXF655465:DYI655465 EHB655465:EIE655465 EQX655465:ESA655465 FAT655465:FBW655465 FKP655465:FLS655465 FUL655465:FVO655465 GEH655465:GFK655465 GOD655465:GPG655465 GXZ655465:GZC655465 HHV655465:HIY655465 HRR655465:HSU655465 IBN655465:ICQ655465 ILJ655465:IMM655465 IVF655465:IWI655465 JFB655465:JGE655465 JOX655465:JQA655465 JYT655465:JZW655465 KIP655465:KJS655465 KSL655465:KTO655465 LCH655465:LDK655465 LMD655465:LNG655465 LVZ655465:LXC655465 MFV655465:MGY655465 MPR655465:MQU655465 MZN655465:NAQ655465 NJJ655465:NKM655465 NTF655465:NUI655465 ODB655465:OEE655465 OMX655465:OOA655465 OWT655465:OXW655465 PGP655465:PHS655465 PQL655465:PRO655465 QAH655465:QBK655465 QKD655465:QLG655465 QTZ655465:QVC655465 RDV655465:REY655465 RNR655465:ROU655465 RXN655465:RYQ655465 SHJ655465:SIM655465 SRF655465:SSI655465 TBB655465:TCE655465 TKX655465:TMA655465 TUT655465:TVW655465 UEP655465:UFS655465 UOL655465:UPO655465 UYH655465:UZK655465 VID655465:VJG655465 VRZ655465:VTC655465 WBV655465:WCY655465 WLR655465:WMU655465 WVN655465:WWQ655465 D721001:AQ721001 JB721001:KE721001 SX721001:UA721001 ACT721001:ADW721001 AMP721001:ANS721001 AWL721001:AXO721001 BGH721001:BHK721001 BQD721001:BRG721001 BZZ721001:CBC721001 CJV721001:CKY721001 CTR721001:CUU721001 DDN721001:DEQ721001 DNJ721001:DOM721001 DXF721001:DYI721001 EHB721001:EIE721001 EQX721001:ESA721001 FAT721001:FBW721001 FKP721001:FLS721001 FUL721001:FVO721001 GEH721001:GFK721001 GOD721001:GPG721001 GXZ721001:GZC721001 HHV721001:HIY721001 HRR721001:HSU721001 IBN721001:ICQ721001 ILJ721001:IMM721001 IVF721001:IWI721001 JFB721001:JGE721001 JOX721001:JQA721001 JYT721001:JZW721001 KIP721001:KJS721001 KSL721001:KTO721001 LCH721001:LDK721001 LMD721001:LNG721001 LVZ721001:LXC721001 MFV721001:MGY721001 MPR721001:MQU721001 MZN721001:NAQ721001 NJJ721001:NKM721001 NTF721001:NUI721001 ODB721001:OEE721001 OMX721001:OOA721001 OWT721001:OXW721001 PGP721001:PHS721001 PQL721001:PRO721001 QAH721001:QBK721001 QKD721001:QLG721001 QTZ721001:QVC721001 RDV721001:REY721001 RNR721001:ROU721001 RXN721001:RYQ721001 SHJ721001:SIM721001 SRF721001:SSI721001 TBB721001:TCE721001 TKX721001:TMA721001 TUT721001:TVW721001 UEP721001:UFS721001 UOL721001:UPO721001 UYH721001:UZK721001 VID721001:VJG721001 VRZ721001:VTC721001 WBV721001:WCY721001 WLR721001:WMU721001 WVN721001:WWQ721001 D786537:AQ786537 JB786537:KE786537 SX786537:UA786537 ACT786537:ADW786537 AMP786537:ANS786537 AWL786537:AXO786537 BGH786537:BHK786537 BQD786537:BRG786537 BZZ786537:CBC786537 CJV786537:CKY786537 CTR786537:CUU786537 DDN786537:DEQ786537 DNJ786537:DOM786537 DXF786537:DYI786537 EHB786537:EIE786537 EQX786537:ESA786537 FAT786537:FBW786537 FKP786537:FLS786537 FUL786537:FVO786537 GEH786537:GFK786537 GOD786537:GPG786537 GXZ786537:GZC786537 HHV786537:HIY786537 HRR786537:HSU786537 IBN786537:ICQ786537 ILJ786537:IMM786537 IVF786537:IWI786537 JFB786537:JGE786537 JOX786537:JQA786537 JYT786537:JZW786537 KIP786537:KJS786537 KSL786537:KTO786537 LCH786537:LDK786537 LMD786537:LNG786537 LVZ786537:LXC786537 MFV786537:MGY786537 MPR786537:MQU786537 MZN786537:NAQ786537 NJJ786537:NKM786537 NTF786537:NUI786537 ODB786537:OEE786537 OMX786537:OOA786537 OWT786537:OXW786537 PGP786537:PHS786537 PQL786537:PRO786537 QAH786537:QBK786537 QKD786537:QLG786537 QTZ786537:QVC786537 RDV786537:REY786537 RNR786537:ROU786537 RXN786537:RYQ786537 SHJ786537:SIM786537 SRF786537:SSI786537 TBB786537:TCE786537 TKX786537:TMA786537 TUT786537:TVW786537 UEP786537:UFS786537 UOL786537:UPO786537 UYH786537:UZK786537 VID786537:VJG786537 VRZ786537:VTC786537 WBV786537:WCY786537 WLR786537:WMU786537 WVN786537:WWQ786537 D852073:AQ852073 JB852073:KE852073 SX852073:UA852073 ACT852073:ADW852073 AMP852073:ANS852073 AWL852073:AXO852073 BGH852073:BHK852073 BQD852073:BRG852073 BZZ852073:CBC852073 CJV852073:CKY852073 CTR852073:CUU852073 DDN852073:DEQ852073 DNJ852073:DOM852073 DXF852073:DYI852073 EHB852073:EIE852073 EQX852073:ESA852073 FAT852073:FBW852073 FKP852073:FLS852073 FUL852073:FVO852073 GEH852073:GFK852073 GOD852073:GPG852073 GXZ852073:GZC852073 HHV852073:HIY852073 HRR852073:HSU852073 IBN852073:ICQ852073 ILJ852073:IMM852073 IVF852073:IWI852073 JFB852073:JGE852073 JOX852073:JQA852073 JYT852073:JZW852073 KIP852073:KJS852073 KSL852073:KTO852073 LCH852073:LDK852073 LMD852073:LNG852073 LVZ852073:LXC852073 MFV852073:MGY852073 MPR852073:MQU852073 MZN852073:NAQ852073 NJJ852073:NKM852073 NTF852073:NUI852073 ODB852073:OEE852073 OMX852073:OOA852073 OWT852073:OXW852073 PGP852073:PHS852073 PQL852073:PRO852073 QAH852073:QBK852073 QKD852073:QLG852073 QTZ852073:QVC852073 RDV852073:REY852073 RNR852073:ROU852073 RXN852073:RYQ852073 SHJ852073:SIM852073 SRF852073:SSI852073 TBB852073:TCE852073 TKX852073:TMA852073 TUT852073:TVW852073 UEP852073:UFS852073 UOL852073:UPO852073 UYH852073:UZK852073 VID852073:VJG852073 VRZ852073:VTC852073 WBV852073:WCY852073 WLR852073:WMU852073 WVN852073:WWQ852073 D917609:AQ917609 JB917609:KE917609 SX917609:UA917609 ACT917609:ADW917609 AMP917609:ANS917609 AWL917609:AXO917609 BGH917609:BHK917609 BQD917609:BRG917609 BZZ917609:CBC917609 CJV917609:CKY917609 CTR917609:CUU917609 DDN917609:DEQ917609 DNJ917609:DOM917609 DXF917609:DYI917609 EHB917609:EIE917609 EQX917609:ESA917609 FAT917609:FBW917609 FKP917609:FLS917609 FUL917609:FVO917609 GEH917609:GFK917609 GOD917609:GPG917609 GXZ917609:GZC917609 HHV917609:HIY917609 HRR917609:HSU917609 IBN917609:ICQ917609 ILJ917609:IMM917609 IVF917609:IWI917609 JFB917609:JGE917609 JOX917609:JQA917609 JYT917609:JZW917609 KIP917609:KJS917609 KSL917609:KTO917609 LCH917609:LDK917609 LMD917609:LNG917609 LVZ917609:LXC917609 MFV917609:MGY917609 MPR917609:MQU917609 MZN917609:NAQ917609 NJJ917609:NKM917609 NTF917609:NUI917609 ODB917609:OEE917609 OMX917609:OOA917609 OWT917609:OXW917609 PGP917609:PHS917609 PQL917609:PRO917609 QAH917609:QBK917609 QKD917609:QLG917609 QTZ917609:QVC917609 RDV917609:REY917609 RNR917609:ROU917609 RXN917609:RYQ917609 SHJ917609:SIM917609 SRF917609:SSI917609 TBB917609:TCE917609 TKX917609:TMA917609 TUT917609:TVW917609 UEP917609:UFS917609 UOL917609:UPO917609 UYH917609:UZK917609 VID917609:VJG917609 VRZ917609:VTC917609 WBV917609:WCY917609 WLR917609:WMU917609 WVN917609:WWQ917609 D983145:AQ983145 JB983145:KE983145 SX983145:UA983145 ACT983145:ADW983145 AMP983145:ANS983145 AWL983145:AXO983145 BGH983145:BHK983145 BQD983145:BRG983145 BZZ983145:CBC983145 CJV983145:CKY983145 CTR983145:CUU983145 DDN983145:DEQ983145 DNJ983145:DOM983145 DXF983145:DYI983145 EHB983145:EIE983145 EQX983145:ESA983145 FAT983145:FBW983145 FKP983145:FLS983145 FUL983145:FVO983145 GEH983145:GFK983145 GOD983145:GPG983145 GXZ983145:GZC983145 HHV983145:HIY983145 HRR983145:HSU983145 IBN983145:ICQ983145 ILJ983145:IMM983145 IVF983145:IWI983145 JFB983145:JGE983145 JOX983145:JQA983145 JYT983145:JZW983145 KIP983145:KJS983145 KSL983145:KTO983145 LCH983145:LDK983145 LMD983145:LNG983145 LVZ983145:LXC983145 MFV983145:MGY983145 MPR983145:MQU983145 MZN983145:NAQ983145 NJJ983145:NKM983145 NTF983145:NUI983145 ODB983145:OEE983145 OMX983145:OOA983145 OWT983145:OXW983145 PGP983145:PHS983145 PQL983145:PRO983145 QAH983145:QBK983145 QKD983145:QLG983145 QTZ983145:QVC983145 RDV983145:REY983145 RNR983145:ROU983145 RXN983145:RYQ983145 SHJ983145:SIM983145 SRF983145:SSI983145 TBB983145:TCE983145 TKX983145:TMA983145 TUT983145:TVW983145 UEP983145:UFS983145 UOL983145:UPO983145 UYH983145:UZK983145 VID983145:VJG983145 VRZ983145:VTC983145 WBV983145:WCY983145 WLR983145:WMU983145 WVN983145:WWQ983145 WVN160:WWQ160 JB121:KE123 SX121:UA123 ACT121:ADW123 AMP121:ANS123 AWL121:AXO123 BGH121:BHK123 BQD121:BRG123 BZZ121:CBC123 CJV121:CKY123 CTR121:CUU123 DDN121:DEQ123 DNJ121:DOM123 DXF121:DYI123 EHB121:EIE123 EQX121:ESA123 FAT121:FBW123 FKP121:FLS123 FUL121:FVO123 GEH121:GFK123 GOD121:GPG123 GXZ121:GZC123 HHV121:HIY123 HRR121:HSU123 IBN121:ICQ123 ILJ121:IMM123 IVF121:IWI123 JFB121:JGE123 JOX121:JQA123 JYT121:JZW123 KIP121:KJS123 KSL121:KTO123 LCH121:LDK123 LMD121:LNG123 LVZ121:LXC123 MFV121:MGY123 MPR121:MQU123 MZN121:NAQ123 NJJ121:NKM123 NTF121:NUI123 ODB121:OEE123 OMX121:OOA123 OWT121:OXW123 PGP121:PHS123 PQL121:PRO123 QAH121:QBK123 QKD121:QLG123 QTZ121:QVC123 RDV121:REY123 RNR121:ROU123 RXN121:RYQ123 SHJ121:SIM123 SRF121:SSI123 TBB121:TCE123 TKX121:TMA123 TUT121:TVW123 UEP121:UFS123 UOL121:UPO123 UYH121:UZK123 VID121:VJG123 VRZ121:VTC123 WBV121:WCY123 WLR121:WMU123 WVN121:WWQ123 D65635:AQ65637 JB65635:KE65637 SX65635:UA65637 ACT65635:ADW65637 AMP65635:ANS65637 AWL65635:AXO65637 BGH65635:BHK65637 BQD65635:BRG65637 BZZ65635:CBC65637 CJV65635:CKY65637 CTR65635:CUU65637 DDN65635:DEQ65637 DNJ65635:DOM65637 DXF65635:DYI65637 EHB65635:EIE65637 EQX65635:ESA65637 FAT65635:FBW65637 FKP65635:FLS65637 FUL65635:FVO65637 GEH65635:GFK65637 GOD65635:GPG65637 GXZ65635:GZC65637 HHV65635:HIY65637 HRR65635:HSU65637 IBN65635:ICQ65637 ILJ65635:IMM65637 IVF65635:IWI65637 JFB65635:JGE65637 JOX65635:JQA65637 JYT65635:JZW65637 KIP65635:KJS65637 KSL65635:KTO65637 LCH65635:LDK65637 LMD65635:LNG65637 LVZ65635:LXC65637 MFV65635:MGY65637 MPR65635:MQU65637 MZN65635:NAQ65637 NJJ65635:NKM65637 NTF65635:NUI65637 ODB65635:OEE65637 OMX65635:OOA65637 OWT65635:OXW65637 PGP65635:PHS65637 PQL65635:PRO65637 QAH65635:QBK65637 QKD65635:QLG65637 QTZ65635:QVC65637 RDV65635:REY65637 RNR65635:ROU65637 RXN65635:RYQ65637 SHJ65635:SIM65637 SRF65635:SSI65637 TBB65635:TCE65637 TKX65635:TMA65637 TUT65635:TVW65637 UEP65635:UFS65637 UOL65635:UPO65637 UYH65635:UZK65637 VID65635:VJG65637 VRZ65635:VTC65637 WBV65635:WCY65637 WLR65635:WMU65637 WVN65635:WWQ65637 D131171:AQ131173 JB131171:KE131173 SX131171:UA131173 ACT131171:ADW131173 AMP131171:ANS131173 AWL131171:AXO131173 BGH131171:BHK131173 BQD131171:BRG131173 BZZ131171:CBC131173 CJV131171:CKY131173 CTR131171:CUU131173 DDN131171:DEQ131173 DNJ131171:DOM131173 DXF131171:DYI131173 EHB131171:EIE131173 EQX131171:ESA131173 FAT131171:FBW131173 FKP131171:FLS131173 FUL131171:FVO131173 GEH131171:GFK131173 GOD131171:GPG131173 GXZ131171:GZC131173 HHV131171:HIY131173 HRR131171:HSU131173 IBN131171:ICQ131173 ILJ131171:IMM131173 IVF131171:IWI131173 JFB131171:JGE131173 JOX131171:JQA131173 JYT131171:JZW131173 KIP131171:KJS131173 KSL131171:KTO131173 LCH131171:LDK131173 LMD131171:LNG131173 LVZ131171:LXC131173 MFV131171:MGY131173 MPR131171:MQU131173 MZN131171:NAQ131173 NJJ131171:NKM131173 NTF131171:NUI131173 ODB131171:OEE131173 OMX131171:OOA131173 OWT131171:OXW131173 PGP131171:PHS131173 PQL131171:PRO131173 QAH131171:QBK131173 QKD131171:QLG131173 QTZ131171:QVC131173 RDV131171:REY131173 RNR131171:ROU131173 RXN131171:RYQ131173 SHJ131171:SIM131173 SRF131171:SSI131173 TBB131171:TCE131173 TKX131171:TMA131173 TUT131171:TVW131173 UEP131171:UFS131173 UOL131171:UPO131173 UYH131171:UZK131173 VID131171:VJG131173 VRZ131171:VTC131173 WBV131171:WCY131173 WLR131171:WMU131173 WVN131171:WWQ131173 D196707:AQ196709 JB196707:KE196709 SX196707:UA196709 ACT196707:ADW196709 AMP196707:ANS196709 AWL196707:AXO196709 BGH196707:BHK196709 BQD196707:BRG196709 BZZ196707:CBC196709 CJV196707:CKY196709 CTR196707:CUU196709 DDN196707:DEQ196709 DNJ196707:DOM196709 DXF196707:DYI196709 EHB196707:EIE196709 EQX196707:ESA196709 FAT196707:FBW196709 FKP196707:FLS196709 FUL196707:FVO196709 GEH196707:GFK196709 GOD196707:GPG196709 GXZ196707:GZC196709 HHV196707:HIY196709 HRR196707:HSU196709 IBN196707:ICQ196709 ILJ196707:IMM196709 IVF196707:IWI196709 JFB196707:JGE196709 JOX196707:JQA196709 JYT196707:JZW196709 KIP196707:KJS196709 KSL196707:KTO196709 LCH196707:LDK196709 LMD196707:LNG196709 LVZ196707:LXC196709 MFV196707:MGY196709 MPR196707:MQU196709 MZN196707:NAQ196709 NJJ196707:NKM196709 NTF196707:NUI196709 ODB196707:OEE196709 OMX196707:OOA196709 OWT196707:OXW196709 PGP196707:PHS196709 PQL196707:PRO196709 QAH196707:QBK196709 QKD196707:QLG196709 QTZ196707:QVC196709 RDV196707:REY196709 RNR196707:ROU196709 RXN196707:RYQ196709 SHJ196707:SIM196709 SRF196707:SSI196709 TBB196707:TCE196709 TKX196707:TMA196709 TUT196707:TVW196709 UEP196707:UFS196709 UOL196707:UPO196709 UYH196707:UZK196709 VID196707:VJG196709 VRZ196707:VTC196709 WBV196707:WCY196709 WLR196707:WMU196709 WVN196707:WWQ196709 D262243:AQ262245 JB262243:KE262245 SX262243:UA262245 ACT262243:ADW262245 AMP262243:ANS262245 AWL262243:AXO262245 BGH262243:BHK262245 BQD262243:BRG262245 BZZ262243:CBC262245 CJV262243:CKY262245 CTR262243:CUU262245 DDN262243:DEQ262245 DNJ262243:DOM262245 DXF262243:DYI262245 EHB262243:EIE262245 EQX262243:ESA262245 FAT262243:FBW262245 FKP262243:FLS262245 FUL262243:FVO262245 GEH262243:GFK262245 GOD262243:GPG262245 GXZ262243:GZC262245 HHV262243:HIY262245 HRR262243:HSU262245 IBN262243:ICQ262245 ILJ262243:IMM262245 IVF262243:IWI262245 JFB262243:JGE262245 JOX262243:JQA262245 JYT262243:JZW262245 KIP262243:KJS262245 KSL262243:KTO262245 LCH262243:LDK262245 LMD262243:LNG262245 LVZ262243:LXC262245 MFV262243:MGY262245 MPR262243:MQU262245 MZN262243:NAQ262245 NJJ262243:NKM262245 NTF262243:NUI262245 ODB262243:OEE262245 OMX262243:OOA262245 OWT262243:OXW262245 PGP262243:PHS262245 PQL262243:PRO262245 QAH262243:QBK262245 QKD262243:QLG262245 QTZ262243:QVC262245 RDV262243:REY262245 RNR262243:ROU262245 RXN262243:RYQ262245 SHJ262243:SIM262245 SRF262243:SSI262245 TBB262243:TCE262245 TKX262243:TMA262245 TUT262243:TVW262245 UEP262243:UFS262245 UOL262243:UPO262245 UYH262243:UZK262245 VID262243:VJG262245 VRZ262243:VTC262245 WBV262243:WCY262245 WLR262243:WMU262245 WVN262243:WWQ262245 D327779:AQ327781 JB327779:KE327781 SX327779:UA327781 ACT327779:ADW327781 AMP327779:ANS327781 AWL327779:AXO327781 BGH327779:BHK327781 BQD327779:BRG327781 BZZ327779:CBC327781 CJV327779:CKY327781 CTR327779:CUU327781 DDN327779:DEQ327781 DNJ327779:DOM327781 DXF327779:DYI327781 EHB327779:EIE327781 EQX327779:ESA327781 FAT327779:FBW327781 FKP327779:FLS327781 FUL327779:FVO327781 GEH327779:GFK327781 GOD327779:GPG327781 GXZ327779:GZC327781 HHV327779:HIY327781 HRR327779:HSU327781 IBN327779:ICQ327781 ILJ327779:IMM327781 IVF327779:IWI327781 JFB327779:JGE327781 JOX327779:JQA327781 JYT327779:JZW327781 KIP327779:KJS327781 KSL327779:KTO327781 LCH327779:LDK327781 LMD327779:LNG327781 LVZ327779:LXC327781 MFV327779:MGY327781 MPR327779:MQU327781 MZN327779:NAQ327781 NJJ327779:NKM327781 NTF327779:NUI327781 ODB327779:OEE327781 OMX327779:OOA327781 OWT327779:OXW327781 PGP327779:PHS327781 PQL327779:PRO327781 QAH327779:QBK327781 QKD327779:QLG327781 QTZ327779:QVC327781 RDV327779:REY327781 RNR327779:ROU327781 RXN327779:RYQ327781 SHJ327779:SIM327781 SRF327779:SSI327781 TBB327779:TCE327781 TKX327779:TMA327781 TUT327779:TVW327781 UEP327779:UFS327781 UOL327779:UPO327781 UYH327779:UZK327781 VID327779:VJG327781 VRZ327779:VTC327781 WBV327779:WCY327781 WLR327779:WMU327781 WVN327779:WWQ327781 D393315:AQ393317 JB393315:KE393317 SX393315:UA393317 ACT393315:ADW393317 AMP393315:ANS393317 AWL393315:AXO393317 BGH393315:BHK393317 BQD393315:BRG393317 BZZ393315:CBC393317 CJV393315:CKY393317 CTR393315:CUU393317 DDN393315:DEQ393317 DNJ393315:DOM393317 DXF393315:DYI393317 EHB393315:EIE393317 EQX393315:ESA393317 FAT393315:FBW393317 FKP393315:FLS393317 FUL393315:FVO393317 GEH393315:GFK393317 GOD393315:GPG393317 GXZ393315:GZC393317 HHV393315:HIY393317 HRR393315:HSU393317 IBN393315:ICQ393317 ILJ393315:IMM393317 IVF393315:IWI393317 JFB393315:JGE393317 JOX393315:JQA393317 JYT393315:JZW393317 KIP393315:KJS393317 KSL393315:KTO393317 LCH393315:LDK393317 LMD393315:LNG393317 LVZ393315:LXC393317 MFV393315:MGY393317 MPR393315:MQU393317 MZN393315:NAQ393317 NJJ393315:NKM393317 NTF393315:NUI393317 ODB393315:OEE393317 OMX393315:OOA393317 OWT393315:OXW393317 PGP393315:PHS393317 PQL393315:PRO393317 QAH393315:QBK393317 QKD393315:QLG393317 QTZ393315:QVC393317 RDV393315:REY393317 RNR393315:ROU393317 RXN393315:RYQ393317 SHJ393315:SIM393317 SRF393315:SSI393317 TBB393315:TCE393317 TKX393315:TMA393317 TUT393315:TVW393317 UEP393315:UFS393317 UOL393315:UPO393317 UYH393315:UZK393317 VID393315:VJG393317 VRZ393315:VTC393317 WBV393315:WCY393317 WLR393315:WMU393317 WVN393315:WWQ393317 D458851:AQ458853 JB458851:KE458853 SX458851:UA458853 ACT458851:ADW458853 AMP458851:ANS458853 AWL458851:AXO458853 BGH458851:BHK458853 BQD458851:BRG458853 BZZ458851:CBC458853 CJV458851:CKY458853 CTR458851:CUU458853 DDN458851:DEQ458853 DNJ458851:DOM458853 DXF458851:DYI458853 EHB458851:EIE458853 EQX458851:ESA458853 FAT458851:FBW458853 FKP458851:FLS458853 FUL458851:FVO458853 GEH458851:GFK458853 GOD458851:GPG458853 GXZ458851:GZC458853 HHV458851:HIY458853 HRR458851:HSU458853 IBN458851:ICQ458853 ILJ458851:IMM458853 IVF458851:IWI458853 JFB458851:JGE458853 JOX458851:JQA458853 JYT458851:JZW458853 KIP458851:KJS458853 KSL458851:KTO458853 LCH458851:LDK458853 LMD458851:LNG458853 LVZ458851:LXC458853 MFV458851:MGY458853 MPR458851:MQU458853 MZN458851:NAQ458853 NJJ458851:NKM458853 NTF458851:NUI458853 ODB458851:OEE458853 OMX458851:OOA458853 OWT458851:OXW458853 PGP458851:PHS458853 PQL458851:PRO458853 QAH458851:QBK458853 QKD458851:QLG458853 QTZ458851:QVC458853 RDV458851:REY458853 RNR458851:ROU458853 RXN458851:RYQ458853 SHJ458851:SIM458853 SRF458851:SSI458853 TBB458851:TCE458853 TKX458851:TMA458853 TUT458851:TVW458853 UEP458851:UFS458853 UOL458851:UPO458853 UYH458851:UZK458853 VID458851:VJG458853 VRZ458851:VTC458853 WBV458851:WCY458853 WLR458851:WMU458853 WVN458851:WWQ458853 D524387:AQ524389 JB524387:KE524389 SX524387:UA524389 ACT524387:ADW524389 AMP524387:ANS524389 AWL524387:AXO524389 BGH524387:BHK524389 BQD524387:BRG524389 BZZ524387:CBC524389 CJV524387:CKY524389 CTR524387:CUU524389 DDN524387:DEQ524389 DNJ524387:DOM524389 DXF524387:DYI524389 EHB524387:EIE524389 EQX524387:ESA524389 FAT524387:FBW524389 FKP524387:FLS524389 FUL524387:FVO524389 GEH524387:GFK524389 GOD524387:GPG524389 GXZ524387:GZC524389 HHV524387:HIY524389 HRR524387:HSU524389 IBN524387:ICQ524389 ILJ524387:IMM524389 IVF524387:IWI524389 JFB524387:JGE524389 JOX524387:JQA524389 JYT524387:JZW524389 KIP524387:KJS524389 KSL524387:KTO524389 LCH524387:LDK524389 LMD524387:LNG524389 LVZ524387:LXC524389 MFV524387:MGY524389 MPR524387:MQU524389 MZN524387:NAQ524389 NJJ524387:NKM524389 NTF524387:NUI524389 ODB524387:OEE524389 OMX524387:OOA524389 OWT524387:OXW524389 PGP524387:PHS524389 PQL524387:PRO524389 QAH524387:QBK524389 QKD524387:QLG524389 QTZ524387:QVC524389 RDV524387:REY524389 RNR524387:ROU524389 RXN524387:RYQ524389 SHJ524387:SIM524389 SRF524387:SSI524389 TBB524387:TCE524389 TKX524387:TMA524389 TUT524387:TVW524389 UEP524387:UFS524389 UOL524387:UPO524389 UYH524387:UZK524389 VID524387:VJG524389 VRZ524387:VTC524389 WBV524387:WCY524389 WLR524387:WMU524389 WVN524387:WWQ524389 D589923:AQ589925 JB589923:KE589925 SX589923:UA589925 ACT589923:ADW589925 AMP589923:ANS589925 AWL589923:AXO589925 BGH589923:BHK589925 BQD589923:BRG589925 BZZ589923:CBC589925 CJV589923:CKY589925 CTR589923:CUU589925 DDN589923:DEQ589925 DNJ589923:DOM589925 DXF589923:DYI589925 EHB589923:EIE589925 EQX589923:ESA589925 FAT589923:FBW589925 FKP589923:FLS589925 FUL589923:FVO589925 GEH589923:GFK589925 GOD589923:GPG589925 GXZ589923:GZC589925 HHV589923:HIY589925 HRR589923:HSU589925 IBN589923:ICQ589925 ILJ589923:IMM589925 IVF589923:IWI589925 JFB589923:JGE589925 JOX589923:JQA589925 JYT589923:JZW589925 KIP589923:KJS589925 KSL589923:KTO589925 LCH589923:LDK589925 LMD589923:LNG589925 LVZ589923:LXC589925 MFV589923:MGY589925 MPR589923:MQU589925 MZN589923:NAQ589925 NJJ589923:NKM589925 NTF589923:NUI589925 ODB589923:OEE589925 OMX589923:OOA589925 OWT589923:OXW589925 PGP589923:PHS589925 PQL589923:PRO589925 QAH589923:QBK589925 QKD589923:QLG589925 QTZ589923:QVC589925 RDV589923:REY589925 RNR589923:ROU589925 RXN589923:RYQ589925 SHJ589923:SIM589925 SRF589923:SSI589925 TBB589923:TCE589925 TKX589923:TMA589925 TUT589923:TVW589925 UEP589923:UFS589925 UOL589923:UPO589925 UYH589923:UZK589925 VID589923:VJG589925 VRZ589923:VTC589925 WBV589923:WCY589925 WLR589923:WMU589925 WVN589923:WWQ589925 D655459:AQ655461 JB655459:KE655461 SX655459:UA655461 ACT655459:ADW655461 AMP655459:ANS655461 AWL655459:AXO655461 BGH655459:BHK655461 BQD655459:BRG655461 BZZ655459:CBC655461 CJV655459:CKY655461 CTR655459:CUU655461 DDN655459:DEQ655461 DNJ655459:DOM655461 DXF655459:DYI655461 EHB655459:EIE655461 EQX655459:ESA655461 FAT655459:FBW655461 FKP655459:FLS655461 FUL655459:FVO655461 GEH655459:GFK655461 GOD655459:GPG655461 GXZ655459:GZC655461 HHV655459:HIY655461 HRR655459:HSU655461 IBN655459:ICQ655461 ILJ655459:IMM655461 IVF655459:IWI655461 JFB655459:JGE655461 JOX655459:JQA655461 JYT655459:JZW655461 KIP655459:KJS655461 KSL655459:KTO655461 LCH655459:LDK655461 LMD655459:LNG655461 LVZ655459:LXC655461 MFV655459:MGY655461 MPR655459:MQU655461 MZN655459:NAQ655461 NJJ655459:NKM655461 NTF655459:NUI655461 ODB655459:OEE655461 OMX655459:OOA655461 OWT655459:OXW655461 PGP655459:PHS655461 PQL655459:PRO655461 QAH655459:QBK655461 QKD655459:QLG655461 QTZ655459:QVC655461 RDV655459:REY655461 RNR655459:ROU655461 RXN655459:RYQ655461 SHJ655459:SIM655461 SRF655459:SSI655461 TBB655459:TCE655461 TKX655459:TMA655461 TUT655459:TVW655461 UEP655459:UFS655461 UOL655459:UPO655461 UYH655459:UZK655461 VID655459:VJG655461 VRZ655459:VTC655461 WBV655459:WCY655461 WLR655459:WMU655461 WVN655459:WWQ655461 D720995:AQ720997 JB720995:KE720997 SX720995:UA720997 ACT720995:ADW720997 AMP720995:ANS720997 AWL720995:AXO720997 BGH720995:BHK720997 BQD720995:BRG720997 BZZ720995:CBC720997 CJV720995:CKY720997 CTR720995:CUU720997 DDN720995:DEQ720997 DNJ720995:DOM720997 DXF720995:DYI720997 EHB720995:EIE720997 EQX720995:ESA720997 FAT720995:FBW720997 FKP720995:FLS720997 FUL720995:FVO720997 GEH720995:GFK720997 GOD720995:GPG720997 GXZ720995:GZC720997 HHV720995:HIY720997 HRR720995:HSU720997 IBN720995:ICQ720997 ILJ720995:IMM720997 IVF720995:IWI720997 JFB720995:JGE720997 JOX720995:JQA720997 JYT720995:JZW720997 KIP720995:KJS720997 KSL720995:KTO720997 LCH720995:LDK720997 LMD720995:LNG720997 LVZ720995:LXC720997 MFV720995:MGY720997 MPR720995:MQU720997 MZN720995:NAQ720997 NJJ720995:NKM720997 NTF720995:NUI720997 ODB720995:OEE720997 OMX720995:OOA720997 OWT720995:OXW720997 PGP720995:PHS720997 PQL720995:PRO720997 QAH720995:QBK720997 QKD720995:QLG720997 QTZ720995:QVC720997 RDV720995:REY720997 RNR720995:ROU720997 RXN720995:RYQ720997 SHJ720995:SIM720997 SRF720995:SSI720997 TBB720995:TCE720997 TKX720995:TMA720997 TUT720995:TVW720997 UEP720995:UFS720997 UOL720995:UPO720997 UYH720995:UZK720997 VID720995:VJG720997 VRZ720995:VTC720997 WBV720995:WCY720997 WLR720995:WMU720997 WVN720995:WWQ720997 D786531:AQ786533 JB786531:KE786533 SX786531:UA786533 ACT786531:ADW786533 AMP786531:ANS786533 AWL786531:AXO786533 BGH786531:BHK786533 BQD786531:BRG786533 BZZ786531:CBC786533 CJV786531:CKY786533 CTR786531:CUU786533 DDN786531:DEQ786533 DNJ786531:DOM786533 DXF786531:DYI786533 EHB786531:EIE786533 EQX786531:ESA786533 FAT786531:FBW786533 FKP786531:FLS786533 FUL786531:FVO786533 GEH786531:GFK786533 GOD786531:GPG786533 GXZ786531:GZC786533 HHV786531:HIY786533 HRR786531:HSU786533 IBN786531:ICQ786533 ILJ786531:IMM786533 IVF786531:IWI786533 JFB786531:JGE786533 JOX786531:JQA786533 JYT786531:JZW786533 KIP786531:KJS786533 KSL786531:KTO786533 LCH786531:LDK786533 LMD786531:LNG786533 LVZ786531:LXC786533 MFV786531:MGY786533 MPR786531:MQU786533 MZN786531:NAQ786533 NJJ786531:NKM786533 NTF786531:NUI786533 ODB786531:OEE786533 OMX786531:OOA786533 OWT786531:OXW786533 PGP786531:PHS786533 PQL786531:PRO786533 QAH786531:QBK786533 QKD786531:QLG786533 QTZ786531:QVC786533 RDV786531:REY786533 RNR786531:ROU786533 RXN786531:RYQ786533 SHJ786531:SIM786533 SRF786531:SSI786533 TBB786531:TCE786533 TKX786531:TMA786533 TUT786531:TVW786533 UEP786531:UFS786533 UOL786531:UPO786533 UYH786531:UZK786533 VID786531:VJG786533 VRZ786531:VTC786533 WBV786531:WCY786533 WLR786531:WMU786533 WVN786531:WWQ786533 D852067:AQ852069 JB852067:KE852069 SX852067:UA852069 ACT852067:ADW852069 AMP852067:ANS852069 AWL852067:AXO852069 BGH852067:BHK852069 BQD852067:BRG852069 BZZ852067:CBC852069 CJV852067:CKY852069 CTR852067:CUU852069 DDN852067:DEQ852069 DNJ852067:DOM852069 DXF852067:DYI852069 EHB852067:EIE852069 EQX852067:ESA852069 FAT852067:FBW852069 FKP852067:FLS852069 FUL852067:FVO852069 GEH852067:GFK852069 GOD852067:GPG852069 GXZ852067:GZC852069 HHV852067:HIY852069 HRR852067:HSU852069 IBN852067:ICQ852069 ILJ852067:IMM852069 IVF852067:IWI852069 JFB852067:JGE852069 JOX852067:JQA852069 JYT852067:JZW852069 KIP852067:KJS852069 KSL852067:KTO852069 LCH852067:LDK852069 LMD852067:LNG852069 LVZ852067:LXC852069 MFV852067:MGY852069 MPR852067:MQU852069 MZN852067:NAQ852069 NJJ852067:NKM852069 NTF852067:NUI852069 ODB852067:OEE852069 OMX852067:OOA852069 OWT852067:OXW852069 PGP852067:PHS852069 PQL852067:PRO852069 QAH852067:QBK852069 QKD852067:QLG852069 QTZ852067:QVC852069 RDV852067:REY852069 RNR852067:ROU852069 RXN852067:RYQ852069 SHJ852067:SIM852069 SRF852067:SSI852069 TBB852067:TCE852069 TKX852067:TMA852069 TUT852067:TVW852069 UEP852067:UFS852069 UOL852067:UPO852069 UYH852067:UZK852069 VID852067:VJG852069 VRZ852067:VTC852069 WBV852067:WCY852069 WLR852067:WMU852069 WVN852067:WWQ852069 D917603:AQ917605 JB917603:KE917605 SX917603:UA917605 ACT917603:ADW917605 AMP917603:ANS917605 AWL917603:AXO917605 BGH917603:BHK917605 BQD917603:BRG917605 BZZ917603:CBC917605 CJV917603:CKY917605 CTR917603:CUU917605 DDN917603:DEQ917605 DNJ917603:DOM917605 DXF917603:DYI917605 EHB917603:EIE917605 EQX917603:ESA917605 FAT917603:FBW917605 FKP917603:FLS917605 FUL917603:FVO917605 GEH917603:GFK917605 GOD917603:GPG917605 GXZ917603:GZC917605 HHV917603:HIY917605 HRR917603:HSU917605 IBN917603:ICQ917605 ILJ917603:IMM917605 IVF917603:IWI917605 JFB917603:JGE917605 JOX917603:JQA917605 JYT917603:JZW917605 KIP917603:KJS917605 KSL917603:KTO917605 LCH917603:LDK917605 LMD917603:LNG917605 LVZ917603:LXC917605 MFV917603:MGY917605 MPR917603:MQU917605 MZN917603:NAQ917605 NJJ917603:NKM917605 NTF917603:NUI917605 ODB917603:OEE917605 OMX917603:OOA917605 OWT917603:OXW917605 PGP917603:PHS917605 PQL917603:PRO917605 QAH917603:QBK917605 QKD917603:QLG917605 QTZ917603:QVC917605 RDV917603:REY917605 RNR917603:ROU917605 RXN917603:RYQ917605 SHJ917603:SIM917605 SRF917603:SSI917605 TBB917603:TCE917605 TKX917603:TMA917605 TUT917603:TVW917605 UEP917603:UFS917605 UOL917603:UPO917605 UYH917603:UZK917605 VID917603:VJG917605 VRZ917603:VTC917605 WBV917603:WCY917605 WLR917603:WMU917605 WVN917603:WWQ917605 D983139:AQ983141 JB983139:KE983141 SX983139:UA983141 ACT983139:ADW983141 AMP983139:ANS983141 AWL983139:AXO983141 BGH983139:BHK983141 BQD983139:BRG983141 BZZ983139:CBC983141 CJV983139:CKY983141 CTR983139:CUU983141 DDN983139:DEQ983141 DNJ983139:DOM983141 DXF983139:DYI983141 EHB983139:EIE983141 EQX983139:ESA983141 FAT983139:FBW983141 FKP983139:FLS983141 FUL983139:FVO983141 GEH983139:GFK983141 GOD983139:GPG983141 GXZ983139:GZC983141 HHV983139:HIY983141 HRR983139:HSU983141 IBN983139:ICQ983141 ILJ983139:IMM983141 IVF983139:IWI983141 JFB983139:JGE983141 JOX983139:JQA983141 JYT983139:JZW983141 KIP983139:KJS983141 KSL983139:KTO983141 LCH983139:LDK983141 LMD983139:LNG983141 LVZ983139:LXC983141 MFV983139:MGY983141 MPR983139:MQU983141 MZN983139:NAQ983141 NJJ983139:NKM983141 NTF983139:NUI983141 ODB983139:OEE983141 OMX983139:OOA983141 OWT983139:OXW983141 PGP983139:PHS983141 PQL983139:PRO983141 QAH983139:QBK983141 QKD983139:QLG983141 QTZ983139:QVC983141 RDV983139:REY983141 RNR983139:ROU983141 RXN983139:RYQ983141 SHJ983139:SIM983141 SRF983139:SSI983141 TBB983139:TCE983141 TKX983139:TMA983141 TUT983139:TVW983141 UEP983139:UFS983141 UOL983139:UPO983141 UYH983139:UZK983141 VID983139:VJG983141 VRZ983139:VTC983141 WBV983139:WCY983141 WLR983139:WMU983141 WVN983139:WWQ983141 VID160:VJG160 JB117:KE118 SX117:UA118 ACT117:ADW118 AMP117:ANS118 AWL117:AXO118 BGH117:BHK118 BQD117:BRG118 BZZ117:CBC118 CJV117:CKY118 CTR117:CUU118 DDN117:DEQ118 DNJ117:DOM118 DXF117:DYI118 EHB117:EIE118 EQX117:ESA118 FAT117:FBW118 FKP117:FLS118 FUL117:FVO118 GEH117:GFK118 GOD117:GPG118 GXZ117:GZC118 HHV117:HIY118 HRR117:HSU118 IBN117:ICQ118 ILJ117:IMM118 IVF117:IWI118 JFB117:JGE118 JOX117:JQA118 JYT117:JZW118 KIP117:KJS118 KSL117:KTO118 LCH117:LDK118 LMD117:LNG118 LVZ117:LXC118 MFV117:MGY118 MPR117:MQU118 MZN117:NAQ118 NJJ117:NKM118 NTF117:NUI118 ODB117:OEE118 OMX117:OOA118 OWT117:OXW118 PGP117:PHS118 PQL117:PRO118 QAH117:QBK118 QKD117:QLG118 QTZ117:QVC118 RDV117:REY118 RNR117:ROU118 RXN117:RYQ118 SHJ117:SIM118 SRF117:SSI118 TBB117:TCE118 TKX117:TMA118 TUT117:TVW118 UEP117:UFS118 UOL117:UPO118 UYH117:UZK118 VID117:VJG118 VRZ117:VTC118 WBV117:WCY118 WLR117:WMU118 WVN117:WWQ118 D65631:AQ65632 JB65631:KE65632 SX65631:UA65632 ACT65631:ADW65632 AMP65631:ANS65632 AWL65631:AXO65632 BGH65631:BHK65632 BQD65631:BRG65632 BZZ65631:CBC65632 CJV65631:CKY65632 CTR65631:CUU65632 DDN65631:DEQ65632 DNJ65631:DOM65632 DXF65631:DYI65632 EHB65631:EIE65632 EQX65631:ESA65632 FAT65631:FBW65632 FKP65631:FLS65632 FUL65631:FVO65632 GEH65631:GFK65632 GOD65631:GPG65632 GXZ65631:GZC65632 HHV65631:HIY65632 HRR65631:HSU65632 IBN65631:ICQ65632 ILJ65631:IMM65632 IVF65631:IWI65632 JFB65631:JGE65632 JOX65631:JQA65632 JYT65631:JZW65632 KIP65631:KJS65632 KSL65631:KTO65632 LCH65631:LDK65632 LMD65631:LNG65632 LVZ65631:LXC65632 MFV65631:MGY65632 MPR65631:MQU65632 MZN65631:NAQ65632 NJJ65631:NKM65632 NTF65631:NUI65632 ODB65631:OEE65632 OMX65631:OOA65632 OWT65631:OXW65632 PGP65631:PHS65632 PQL65631:PRO65632 QAH65631:QBK65632 QKD65631:QLG65632 QTZ65631:QVC65632 RDV65631:REY65632 RNR65631:ROU65632 RXN65631:RYQ65632 SHJ65631:SIM65632 SRF65631:SSI65632 TBB65631:TCE65632 TKX65631:TMA65632 TUT65631:TVW65632 UEP65631:UFS65632 UOL65631:UPO65632 UYH65631:UZK65632 VID65631:VJG65632 VRZ65631:VTC65632 WBV65631:WCY65632 WLR65631:WMU65632 WVN65631:WWQ65632 D131167:AQ131168 JB131167:KE131168 SX131167:UA131168 ACT131167:ADW131168 AMP131167:ANS131168 AWL131167:AXO131168 BGH131167:BHK131168 BQD131167:BRG131168 BZZ131167:CBC131168 CJV131167:CKY131168 CTR131167:CUU131168 DDN131167:DEQ131168 DNJ131167:DOM131168 DXF131167:DYI131168 EHB131167:EIE131168 EQX131167:ESA131168 FAT131167:FBW131168 FKP131167:FLS131168 FUL131167:FVO131168 GEH131167:GFK131168 GOD131167:GPG131168 GXZ131167:GZC131168 HHV131167:HIY131168 HRR131167:HSU131168 IBN131167:ICQ131168 ILJ131167:IMM131168 IVF131167:IWI131168 JFB131167:JGE131168 JOX131167:JQA131168 JYT131167:JZW131168 KIP131167:KJS131168 KSL131167:KTO131168 LCH131167:LDK131168 LMD131167:LNG131168 LVZ131167:LXC131168 MFV131167:MGY131168 MPR131167:MQU131168 MZN131167:NAQ131168 NJJ131167:NKM131168 NTF131167:NUI131168 ODB131167:OEE131168 OMX131167:OOA131168 OWT131167:OXW131168 PGP131167:PHS131168 PQL131167:PRO131168 QAH131167:QBK131168 QKD131167:QLG131168 QTZ131167:QVC131168 RDV131167:REY131168 RNR131167:ROU131168 RXN131167:RYQ131168 SHJ131167:SIM131168 SRF131167:SSI131168 TBB131167:TCE131168 TKX131167:TMA131168 TUT131167:TVW131168 UEP131167:UFS131168 UOL131167:UPO131168 UYH131167:UZK131168 VID131167:VJG131168 VRZ131167:VTC131168 WBV131167:WCY131168 WLR131167:WMU131168 WVN131167:WWQ131168 D196703:AQ196704 JB196703:KE196704 SX196703:UA196704 ACT196703:ADW196704 AMP196703:ANS196704 AWL196703:AXO196704 BGH196703:BHK196704 BQD196703:BRG196704 BZZ196703:CBC196704 CJV196703:CKY196704 CTR196703:CUU196704 DDN196703:DEQ196704 DNJ196703:DOM196704 DXF196703:DYI196704 EHB196703:EIE196704 EQX196703:ESA196704 FAT196703:FBW196704 FKP196703:FLS196704 FUL196703:FVO196704 GEH196703:GFK196704 GOD196703:GPG196704 GXZ196703:GZC196704 HHV196703:HIY196704 HRR196703:HSU196704 IBN196703:ICQ196704 ILJ196703:IMM196704 IVF196703:IWI196704 JFB196703:JGE196704 JOX196703:JQA196704 JYT196703:JZW196704 KIP196703:KJS196704 KSL196703:KTO196704 LCH196703:LDK196704 LMD196703:LNG196704 LVZ196703:LXC196704 MFV196703:MGY196704 MPR196703:MQU196704 MZN196703:NAQ196704 NJJ196703:NKM196704 NTF196703:NUI196704 ODB196703:OEE196704 OMX196703:OOA196704 OWT196703:OXW196704 PGP196703:PHS196704 PQL196703:PRO196704 QAH196703:QBK196704 QKD196703:QLG196704 QTZ196703:QVC196704 RDV196703:REY196704 RNR196703:ROU196704 RXN196703:RYQ196704 SHJ196703:SIM196704 SRF196703:SSI196704 TBB196703:TCE196704 TKX196703:TMA196704 TUT196703:TVW196704 UEP196703:UFS196704 UOL196703:UPO196704 UYH196703:UZK196704 VID196703:VJG196704 VRZ196703:VTC196704 WBV196703:WCY196704 WLR196703:WMU196704 WVN196703:WWQ196704 D262239:AQ262240 JB262239:KE262240 SX262239:UA262240 ACT262239:ADW262240 AMP262239:ANS262240 AWL262239:AXO262240 BGH262239:BHK262240 BQD262239:BRG262240 BZZ262239:CBC262240 CJV262239:CKY262240 CTR262239:CUU262240 DDN262239:DEQ262240 DNJ262239:DOM262240 DXF262239:DYI262240 EHB262239:EIE262240 EQX262239:ESA262240 FAT262239:FBW262240 FKP262239:FLS262240 FUL262239:FVO262240 GEH262239:GFK262240 GOD262239:GPG262240 GXZ262239:GZC262240 HHV262239:HIY262240 HRR262239:HSU262240 IBN262239:ICQ262240 ILJ262239:IMM262240 IVF262239:IWI262240 JFB262239:JGE262240 JOX262239:JQA262240 JYT262239:JZW262240 KIP262239:KJS262240 KSL262239:KTO262240 LCH262239:LDK262240 LMD262239:LNG262240 LVZ262239:LXC262240 MFV262239:MGY262240 MPR262239:MQU262240 MZN262239:NAQ262240 NJJ262239:NKM262240 NTF262239:NUI262240 ODB262239:OEE262240 OMX262239:OOA262240 OWT262239:OXW262240 PGP262239:PHS262240 PQL262239:PRO262240 QAH262239:QBK262240 QKD262239:QLG262240 QTZ262239:QVC262240 RDV262239:REY262240 RNR262239:ROU262240 RXN262239:RYQ262240 SHJ262239:SIM262240 SRF262239:SSI262240 TBB262239:TCE262240 TKX262239:TMA262240 TUT262239:TVW262240 UEP262239:UFS262240 UOL262239:UPO262240 UYH262239:UZK262240 VID262239:VJG262240 VRZ262239:VTC262240 WBV262239:WCY262240 WLR262239:WMU262240 WVN262239:WWQ262240 D327775:AQ327776 JB327775:KE327776 SX327775:UA327776 ACT327775:ADW327776 AMP327775:ANS327776 AWL327775:AXO327776 BGH327775:BHK327776 BQD327775:BRG327776 BZZ327775:CBC327776 CJV327775:CKY327776 CTR327775:CUU327776 DDN327775:DEQ327776 DNJ327775:DOM327776 DXF327775:DYI327776 EHB327775:EIE327776 EQX327775:ESA327776 FAT327775:FBW327776 FKP327775:FLS327776 FUL327775:FVO327776 GEH327775:GFK327776 GOD327775:GPG327776 GXZ327775:GZC327776 HHV327775:HIY327776 HRR327775:HSU327776 IBN327775:ICQ327776 ILJ327775:IMM327776 IVF327775:IWI327776 JFB327775:JGE327776 JOX327775:JQA327776 JYT327775:JZW327776 KIP327775:KJS327776 KSL327775:KTO327776 LCH327775:LDK327776 LMD327775:LNG327776 LVZ327775:LXC327776 MFV327775:MGY327776 MPR327775:MQU327776 MZN327775:NAQ327776 NJJ327775:NKM327776 NTF327775:NUI327776 ODB327775:OEE327776 OMX327775:OOA327776 OWT327775:OXW327776 PGP327775:PHS327776 PQL327775:PRO327776 QAH327775:QBK327776 QKD327775:QLG327776 QTZ327775:QVC327776 RDV327775:REY327776 RNR327775:ROU327776 RXN327775:RYQ327776 SHJ327775:SIM327776 SRF327775:SSI327776 TBB327775:TCE327776 TKX327775:TMA327776 TUT327775:TVW327776 UEP327775:UFS327776 UOL327775:UPO327776 UYH327775:UZK327776 VID327775:VJG327776 VRZ327775:VTC327776 WBV327775:WCY327776 WLR327775:WMU327776 WVN327775:WWQ327776 D393311:AQ393312 JB393311:KE393312 SX393311:UA393312 ACT393311:ADW393312 AMP393311:ANS393312 AWL393311:AXO393312 BGH393311:BHK393312 BQD393311:BRG393312 BZZ393311:CBC393312 CJV393311:CKY393312 CTR393311:CUU393312 DDN393311:DEQ393312 DNJ393311:DOM393312 DXF393311:DYI393312 EHB393311:EIE393312 EQX393311:ESA393312 FAT393311:FBW393312 FKP393311:FLS393312 FUL393311:FVO393312 GEH393311:GFK393312 GOD393311:GPG393312 GXZ393311:GZC393312 HHV393311:HIY393312 HRR393311:HSU393312 IBN393311:ICQ393312 ILJ393311:IMM393312 IVF393311:IWI393312 JFB393311:JGE393312 JOX393311:JQA393312 JYT393311:JZW393312 KIP393311:KJS393312 KSL393311:KTO393312 LCH393311:LDK393312 LMD393311:LNG393312 LVZ393311:LXC393312 MFV393311:MGY393312 MPR393311:MQU393312 MZN393311:NAQ393312 NJJ393311:NKM393312 NTF393311:NUI393312 ODB393311:OEE393312 OMX393311:OOA393312 OWT393311:OXW393312 PGP393311:PHS393312 PQL393311:PRO393312 QAH393311:QBK393312 QKD393311:QLG393312 QTZ393311:QVC393312 RDV393311:REY393312 RNR393311:ROU393312 RXN393311:RYQ393312 SHJ393311:SIM393312 SRF393311:SSI393312 TBB393311:TCE393312 TKX393311:TMA393312 TUT393311:TVW393312 UEP393311:UFS393312 UOL393311:UPO393312 UYH393311:UZK393312 VID393311:VJG393312 VRZ393311:VTC393312 WBV393311:WCY393312 WLR393311:WMU393312 WVN393311:WWQ393312 D458847:AQ458848 JB458847:KE458848 SX458847:UA458848 ACT458847:ADW458848 AMP458847:ANS458848 AWL458847:AXO458848 BGH458847:BHK458848 BQD458847:BRG458848 BZZ458847:CBC458848 CJV458847:CKY458848 CTR458847:CUU458848 DDN458847:DEQ458848 DNJ458847:DOM458848 DXF458847:DYI458848 EHB458847:EIE458848 EQX458847:ESA458848 FAT458847:FBW458848 FKP458847:FLS458848 FUL458847:FVO458848 GEH458847:GFK458848 GOD458847:GPG458848 GXZ458847:GZC458848 HHV458847:HIY458848 HRR458847:HSU458848 IBN458847:ICQ458848 ILJ458847:IMM458848 IVF458847:IWI458848 JFB458847:JGE458848 JOX458847:JQA458848 JYT458847:JZW458848 KIP458847:KJS458848 KSL458847:KTO458848 LCH458847:LDK458848 LMD458847:LNG458848 LVZ458847:LXC458848 MFV458847:MGY458848 MPR458847:MQU458848 MZN458847:NAQ458848 NJJ458847:NKM458848 NTF458847:NUI458848 ODB458847:OEE458848 OMX458847:OOA458848 OWT458847:OXW458848 PGP458847:PHS458848 PQL458847:PRO458848 QAH458847:QBK458848 QKD458847:QLG458848 QTZ458847:QVC458848 RDV458847:REY458848 RNR458847:ROU458848 RXN458847:RYQ458848 SHJ458847:SIM458848 SRF458847:SSI458848 TBB458847:TCE458848 TKX458847:TMA458848 TUT458847:TVW458848 UEP458847:UFS458848 UOL458847:UPO458848 UYH458847:UZK458848 VID458847:VJG458848 VRZ458847:VTC458848 WBV458847:WCY458848 WLR458847:WMU458848 WVN458847:WWQ458848 D524383:AQ524384 JB524383:KE524384 SX524383:UA524384 ACT524383:ADW524384 AMP524383:ANS524384 AWL524383:AXO524384 BGH524383:BHK524384 BQD524383:BRG524384 BZZ524383:CBC524384 CJV524383:CKY524384 CTR524383:CUU524384 DDN524383:DEQ524384 DNJ524383:DOM524384 DXF524383:DYI524384 EHB524383:EIE524384 EQX524383:ESA524384 FAT524383:FBW524384 FKP524383:FLS524384 FUL524383:FVO524384 GEH524383:GFK524384 GOD524383:GPG524384 GXZ524383:GZC524384 HHV524383:HIY524384 HRR524383:HSU524384 IBN524383:ICQ524384 ILJ524383:IMM524384 IVF524383:IWI524384 JFB524383:JGE524384 JOX524383:JQA524384 JYT524383:JZW524384 KIP524383:KJS524384 KSL524383:KTO524384 LCH524383:LDK524384 LMD524383:LNG524384 LVZ524383:LXC524384 MFV524383:MGY524384 MPR524383:MQU524384 MZN524383:NAQ524384 NJJ524383:NKM524384 NTF524383:NUI524384 ODB524383:OEE524384 OMX524383:OOA524384 OWT524383:OXW524384 PGP524383:PHS524384 PQL524383:PRO524384 QAH524383:QBK524384 QKD524383:QLG524384 QTZ524383:QVC524384 RDV524383:REY524384 RNR524383:ROU524384 RXN524383:RYQ524384 SHJ524383:SIM524384 SRF524383:SSI524384 TBB524383:TCE524384 TKX524383:TMA524384 TUT524383:TVW524384 UEP524383:UFS524384 UOL524383:UPO524384 UYH524383:UZK524384 VID524383:VJG524384 VRZ524383:VTC524384 WBV524383:WCY524384 WLR524383:WMU524384 WVN524383:WWQ524384 D589919:AQ589920 JB589919:KE589920 SX589919:UA589920 ACT589919:ADW589920 AMP589919:ANS589920 AWL589919:AXO589920 BGH589919:BHK589920 BQD589919:BRG589920 BZZ589919:CBC589920 CJV589919:CKY589920 CTR589919:CUU589920 DDN589919:DEQ589920 DNJ589919:DOM589920 DXF589919:DYI589920 EHB589919:EIE589920 EQX589919:ESA589920 FAT589919:FBW589920 FKP589919:FLS589920 FUL589919:FVO589920 GEH589919:GFK589920 GOD589919:GPG589920 GXZ589919:GZC589920 HHV589919:HIY589920 HRR589919:HSU589920 IBN589919:ICQ589920 ILJ589919:IMM589920 IVF589919:IWI589920 JFB589919:JGE589920 JOX589919:JQA589920 JYT589919:JZW589920 KIP589919:KJS589920 KSL589919:KTO589920 LCH589919:LDK589920 LMD589919:LNG589920 LVZ589919:LXC589920 MFV589919:MGY589920 MPR589919:MQU589920 MZN589919:NAQ589920 NJJ589919:NKM589920 NTF589919:NUI589920 ODB589919:OEE589920 OMX589919:OOA589920 OWT589919:OXW589920 PGP589919:PHS589920 PQL589919:PRO589920 QAH589919:QBK589920 QKD589919:QLG589920 QTZ589919:QVC589920 RDV589919:REY589920 RNR589919:ROU589920 RXN589919:RYQ589920 SHJ589919:SIM589920 SRF589919:SSI589920 TBB589919:TCE589920 TKX589919:TMA589920 TUT589919:TVW589920 UEP589919:UFS589920 UOL589919:UPO589920 UYH589919:UZK589920 VID589919:VJG589920 VRZ589919:VTC589920 WBV589919:WCY589920 WLR589919:WMU589920 WVN589919:WWQ589920 D655455:AQ655456 JB655455:KE655456 SX655455:UA655456 ACT655455:ADW655456 AMP655455:ANS655456 AWL655455:AXO655456 BGH655455:BHK655456 BQD655455:BRG655456 BZZ655455:CBC655456 CJV655455:CKY655456 CTR655455:CUU655456 DDN655455:DEQ655456 DNJ655455:DOM655456 DXF655455:DYI655456 EHB655455:EIE655456 EQX655455:ESA655456 FAT655455:FBW655456 FKP655455:FLS655456 FUL655455:FVO655456 GEH655455:GFK655456 GOD655455:GPG655456 GXZ655455:GZC655456 HHV655455:HIY655456 HRR655455:HSU655456 IBN655455:ICQ655456 ILJ655455:IMM655456 IVF655455:IWI655456 JFB655455:JGE655456 JOX655455:JQA655456 JYT655455:JZW655456 KIP655455:KJS655456 KSL655455:KTO655456 LCH655455:LDK655456 LMD655455:LNG655456 LVZ655455:LXC655456 MFV655455:MGY655456 MPR655455:MQU655456 MZN655455:NAQ655456 NJJ655455:NKM655456 NTF655455:NUI655456 ODB655455:OEE655456 OMX655455:OOA655456 OWT655455:OXW655456 PGP655455:PHS655456 PQL655455:PRO655456 QAH655455:QBK655456 QKD655455:QLG655456 QTZ655455:QVC655456 RDV655455:REY655456 RNR655455:ROU655456 RXN655455:RYQ655456 SHJ655455:SIM655456 SRF655455:SSI655456 TBB655455:TCE655456 TKX655455:TMA655456 TUT655455:TVW655456 UEP655455:UFS655456 UOL655455:UPO655456 UYH655455:UZK655456 VID655455:VJG655456 VRZ655455:VTC655456 WBV655455:WCY655456 WLR655455:WMU655456 WVN655455:WWQ655456 D720991:AQ720992 JB720991:KE720992 SX720991:UA720992 ACT720991:ADW720992 AMP720991:ANS720992 AWL720991:AXO720992 BGH720991:BHK720992 BQD720991:BRG720992 BZZ720991:CBC720992 CJV720991:CKY720992 CTR720991:CUU720992 DDN720991:DEQ720992 DNJ720991:DOM720992 DXF720991:DYI720992 EHB720991:EIE720992 EQX720991:ESA720992 FAT720991:FBW720992 FKP720991:FLS720992 FUL720991:FVO720992 GEH720991:GFK720992 GOD720991:GPG720992 GXZ720991:GZC720992 HHV720991:HIY720992 HRR720991:HSU720992 IBN720991:ICQ720992 ILJ720991:IMM720992 IVF720991:IWI720992 JFB720991:JGE720992 JOX720991:JQA720992 JYT720991:JZW720992 KIP720991:KJS720992 KSL720991:KTO720992 LCH720991:LDK720992 LMD720991:LNG720992 LVZ720991:LXC720992 MFV720991:MGY720992 MPR720991:MQU720992 MZN720991:NAQ720992 NJJ720991:NKM720992 NTF720991:NUI720992 ODB720991:OEE720992 OMX720991:OOA720992 OWT720991:OXW720992 PGP720991:PHS720992 PQL720991:PRO720992 QAH720991:QBK720992 QKD720991:QLG720992 QTZ720991:QVC720992 RDV720991:REY720992 RNR720991:ROU720992 RXN720991:RYQ720992 SHJ720991:SIM720992 SRF720991:SSI720992 TBB720991:TCE720992 TKX720991:TMA720992 TUT720991:TVW720992 UEP720991:UFS720992 UOL720991:UPO720992 UYH720991:UZK720992 VID720991:VJG720992 VRZ720991:VTC720992 WBV720991:WCY720992 WLR720991:WMU720992 WVN720991:WWQ720992 D786527:AQ786528 JB786527:KE786528 SX786527:UA786528 ACT786527:ADW786528 AMP786527:ANS786528 AWL786527:AXO786528 BGH786527:BHK786528 BQD786527:BRG786528 BZZ786527:CBC786528 CJV786527:CKY786528 CTR786527:CUU786528 DDN786527:DEQ786528 DNJ786527:DOM786528 DXF786527:DYI786528 EHB786527:EIE786528 EQX786527:ESA786528 FAT786527:FBW786528 FKP786527:FLS786528 FUL786527:FVO786528 GEH786527:GFK786528 GOD786527:GPG786528 GXZ786527:GZC786528 HHV786527:HIY786528 HRR786527:HSU786528 IBN786527:ICQ786528 ILJ786527:IMM786528 IVF786527:IWI786528 JFB786527:JGE786528 JOX786527:JQA786528 JYT786527:JZW786528 KIP786527:KJS786528 KSL786527:KTO786528 LCH786527:LDK786528 LMD786527:LNG786528 LVZ786527:LXC786528 MFV786527:MGY786528 MPR786527:MQU786528 MZN786527:NAQ786528 NJJ786527:NKM786528 NTF786527:NUI786528 ODB786527:OEE786528 OMX786527:OOA786528 OWT786527:OXW786528 PGP786527:PHS786528 PQL786527:PRO786528 QAH786527:QBK786528 QKD786527:QLG786528 QTZ786527:QVC786528 RDV786527:REY786528 RNR786527:ROU786528 RXN786527:RYQ786528 SHJ786527:SIM786528 SRF786527:SSI786528 TBB786527:TCE786528 TKX786527:TMA786528 TUT786527:TVW786528 UEP786527:UFS786528 UOL786527:UPO786528 UYH786527:UZK786528 VID786527:VJG786528 VRZ786527:VTC786528 WBV786527:WCY786528 WLR786527:WMU786528 WVN786527:WWQ786528 D852063:AQ852064 JB852063:KE852064 SX852063:UA852064 ACT852063:ADW852064 AMP852063:ANS852064 AWL852063:AXO852064 BGH852063:BHK852064 BQD852063:BRG852064 BZZ852063:CBC852064 CJV852063:CKY852064 CTR852063:CUU852064 DDN852063:DEQ852064 DNJ852063:DOM852064 DXF852063:DYI852064 EHB852063:EIE852064 EQX852063:ESA852064 FAT852063:FBW852064 FKP852063:FLS852064 FUL852063:FVO852064 GEH852063:GFK852064 GOD852063:GPG852064 GXZ852063:GZC852064 HHV852063:HIY852064 HRR852063:HSU852064 IBN852063:ICQ852064 ILJ852063:IMM852064 IVF852063:IWI852064 JFB852063:JGE852064 JOX852063:JQA852064 JYT852063:JZW852064 KIP852063:KJS852064 KSL852063:KTO852064 LCH852063:LDK852064 LMD852063:LNG852064 LVZ852063:LXC852064 MFV852063:MGY852064 MPR852063:MQU852064 MZN852063:NAQ852064 NJJ852063:NKM852064 NTF852063:NUI852064 ODB852063:OEE852064 OMX852063:OOA852064 OWT852063:OXW852064 PGP852063:PHS852064 PQL852063:PRO852064 QAH852063:QBK852064 QKD852063:QLG852064 QTZ852063:QVC852064 RDV852063:REY852064 RNR852063:ROU852064 RXN852063:RYQ852064 SHJ852063:SIM852064 SRF852063:SSI852064 TBB852063:TCE852064 TKX852063:TMA852064 TUT852063:TVW852064 UEP852063:UFS852064 UOL852063:UPO852064 UYH852063:UZK852064 VID852063:VJG852064 VRZ852063:VTC852064 WBV852063:WCY852064 WLR852063:WMU852064 WVN852063:WWQ852064 D917599:AQ917600 JB917599:KE917600 SX917599:UA917600 ACT917599:ADW917600 AMP917599:ANS917600 AWL917599:AXO917600 BGH917599:BHK917600 BQD917599:BRG917600 BZZ917599:CBC917600 CJV917599:CKY917600 CTR917599:CUU917600 DDN917599:DEQ917600 DNJ917599:DOM917600 DXF917599:DYI917600 EHB917599:EIE917600 EQX917599:ESA917600 FAT917599:FBW917600 FKP917599:FLS917600 FUL917599:FVO917600 GEH917599:GFK917600 GOD917599:GPG917600 GXZ917599:GZC917600 HHV917599:HIY917600 HRR917599:HSU917600 IBN917599:ICQ917600 ILJ917599:IMM917600 IVF917599:IWI917600 JFB917599:JGE917600 JOX917599:JQA917600 JYT917599:JZW917600 KIP917599:KJS917600 KSL917599:KTO917600 LCH917599:LDK917600 LMD917599:LNG917600 LVZ917599:LXC917600 MFV917599:MGY917600 MPR917599:MQU917600 MZN917599:NAQ917600 NJJ917599:NKM917600 NTF917599:NUI917600 ODB917599:OEE917600 OMX917599:OOA917600 OWT917599:OXW917600 PGP917599:PHS917600 PQL917599:PRO917600 QAH917599:QBK917600 QKD917599:QLG917600 QTZ917599:QVC917600 RDV917599:REY917600 RNR917599:ROU917600 RXN917599:RYQ917600 SHJ917599:SIM917600 SRF917599:SSI917600 TBB917599:TCE917600 TKX917599:TMA917600 TUT917599:TVW917600 UEP917599:UFS917600 UOL917599:UPO917600 UYH917599:UZK917600 VID917599:VJG917600 VRZ917599:VTC917600 WBV917599:WCY917600 WLR917599:WMU917600 WVN917599:WWQ917600 D983135:AQ983136 JB983135:KE983136 SX983135:UA983136 ACT983135:ADW983136 AMP983135:ANS983136 AWL983135:AXO983136 BGH983135:BHK983136 BQD983135:BRG983136 BZZ983135:CBC983136 CJV983135:CKY983136 CTR983135:CUU983136 DDN983135:DEQ983136 DNJ983135:DOM983136 DXF983135:DYI983136 EHB983135:EIE983136 EQX983135:ESA983136 FAT983135:FBW983136 FKP983135:FLS983136 FUL983135:FVO983136 GEH983135:GFK983136 GOD983135:GPG983136 GXZ983135:GZC983136 HHV983135:HIY983136 HRR983135:HSU983136 IBN983135:ICQ983136 ILJ983135:IMM983136 IVF983135:IWI983136 JFB983135:JGE983136 JOX983135:JQA983136 JYT983135:JZW983136 KIP983135:KJS983136 KSL983135:KTO983136 LCH983135:LDK983136 LMD983135:LNG983136 LVZ983135:LXC983136 MFV983135:MGY983136 MPR983135:MQU983136 MZN983135:NAQ983136 NJJ983135:NKM983136 NTF983135:NUI983136 ODB983135:OEE983136 OMX983135:OOA983136 OWT983135:OXW983136 PGP983135:PHS983136 PQL983135:PRO983136 QAH983135:QBK983136 QKD983135:QLG983136 QTZ983135:QVC983136 RDV983135:REY983136 RNR983135:ROU983136 RXN983135:RYQ983136 SHJ983135:SIM983136 SRF983135:SSI983136 TBB983135:TCE983136 TKX983135:TMA983136 TUT983135:TVW983136 UEP983135:UFS983136 UOL983135:UPO983136 UYH983135:UZK983136 VID983135:VJG983136 VRZ983135:VTC983136 WBV983135:WCY983136 WLR983135:WMU983136 WVN983135:WWQ983136 VRZ160:VTC160 JB113:KE113 SX113:UA113 ACT113:ADW113 AMP113:ANS113 AWL113:AXO113 BGH113:BHK113 BQD113:BRG113 BZZ113:CBC113 CJV113:CKY113 CTR113:CUU113 DDN113:DEQ113 DNJ113:DOM113 DXF113:DYI113 EHB113:EIE113 EQX113:ESA113 FAT113:FBW113 FKP113:FLS113 FUL113:FVO113 GEH113:GFK113 GOD113:GPG113 GXZ113:GZC113 HHV113:HIY113 HRR113:HSU113 IBN113:ICQ113 ILJ113:IMM113 IVF113:IWI113 JFB113:JGE113 JOX113:JQA113 JYT113:JZW113 KIP113:KJS113 KSL113:KTO113 LCH113:LDK113 LMD113:LNG113 LVZ113:LXC113 MFV113:MGY113 MPR113:MQU113 MZN113:NAQ113 NJJ113:NKM113 NTF113:NUI113 ODB113:OEE113 OMX113:OOA113 OWT113:OXW113 PGP113:PHS113 PQL113:PRO113 QAH113:QBK113 QKD113:QLG113 QTZ113:QVC113 RDV113:REY113 RNR113:ROU113 RXN113:RYQ113 SHJ113:SIM113 SRF113:SSI113 TBB113:TCE113 TKX113:TMA113 TUT113:TVW113 UEP113:UFS113 UOL113:UPO113 UYH113:UZK113 VID113:VJG113 VRZ113:VTC113 WBV113:WCY113 WLR113:WMU113 WVN113:WWQ113 D65627:AQ65627 JB65627:KE65627 SX65627:UA65627 ACT65627:ADW65627 AMP65627:ANS65627 AWL65627:AXO65627 BGH65627:BHK65627 BQD65627:BRG65627 BZZ65627:CBC65627 CJV65627:CKY65627 CTR65627:CUU65627 DDN65627:DEQ65627 DNJ65627:DOM65627 DXF65627:DYI65627 EHB65627:EIE65627 EQX65627:ESA65627 FAT65627:FBW65627 FKP65627:FLS65627 FUL65627:FVO65627 GEH65627:GFK65627 GOD65627:GPG65627 GXZ65627:GZC65627 HHV65627:HIY65627 HRR65627:HSU65627 IBN65627:ICQ65627 ILJ65627:IMM65627 IVF65627:IWI65627 JFB65627:JGE65627 JOX65627:JQA65627 JYT65627:JZW65627 KIP65627:KJS65627 KSL65627:KTO65627 LCH65627:LDK65627 LMD65627:LNG65627 LVZ65627:LXC65627 MFV65627:MGY65627 MPR65627:MQU65627 MZN65627:NAQ65627 NJJ65627:NKM65627 NTF65627:NUI65627 ODB65627:OEE65627 OMX65627:OOA65627 OWT65627:OXW65627 PGP65627:PHS65627 PQL65627:PRO65627 QAH65627:QBK65627 QKD65627:QLG65627 QTZ65627:QVC65627 RDV65627:REY65627 RNR65627:ROU65627 RXN65627:RYQ65627 SHJ65627:SIM65627 SRF65627:SSI65627 TBB65627:TCE65627 TKX65627:TMA65627 TUT65627:TVW65627 UEP65627:UFS65627 UOL65627:UPO65627 UYH65627:UZK65627 VID65627:VJG65627 VRZ65627:VTC65627 WBV65627:WCY65627 WLR65627:WMU65627 WVN65627:WWQ65627 D131163:AQ131163 JB131163:KE131163 SX131163:UA131163 ACT131163:ADW131163 AMP131163:ANS131163 AWL131163:AXO131163 BGH131163:BHK131163 BQD131163:BRG131163 BZZ131163:CBC131163 CJV131163:CKY131163 CTR131163:CUU131163 DDN131163:DEQ131163 DNJ131163:DOM131163 DXF131163:DYI131163 EHB131163:EIE131163 EQX131163:ESA131163 FAT131163:FBW131163 FKP131163:FLS131163 FUL131163:FVO131163 GEH131163:GFK131163 GOD131163:GPG131163 GXZ131163:GZC131163 HHV131163:HIY131163 HRR131163:HSU131163 IBN131163:ICQ131163 ILJ131163:IMM131163 IVF131163:IWI131163 JFB131163:JGE131163 JOX131163:JQA131163 JYT131163:JZW131163 KIP131163:KJS131163 KSL131163:KTO131163 LCH131163:LDK131163 LMD131163:LNG131163 LVZ131163:LXC131163 MFV131163:MGY131163 MPR131163:MQU131163 MZN131163:NAQ131163 NJJ131163:NKM131163 NTF131163:NUI131163 ODB131163:OEE131163 OMX131163:OOA131163 OWT131163:OXW131163 PGP131163:PHS131163 PQL131163:PRO131163 QAH131163:QBK131163 QKD131163:QLG131163 QTZ131163:QVC131163 RDV131163:REY131163 RNR131163:ROU131163 RXN131163:RYQ131163 SHJ131163:SIM131163 SRF131163:SSI131163 TBB131163:TCE131163 TKX131163:TMA131163 TUT131163:TVW131163 UEP131163:UFS131163 UOL131163:UPO131163 UYH131163:UZK131163 VID131163:VJG131163 VRZ131163:VTC131163 WBV131163:WCY131163 WLR131163:WMU131163 WVN131163:WWQ131163 D196699:AQ196699 JB196699:KE196699 SX196699:UA196699 ACT196699:ADW196699 AMP196699:ANS196699 AWL196699:AXO196699 BGH196699:BHK196699 BQD196699:BRG196699 BZZ196699:CBC196699 CJV196699:CKY196699 CTR196699:CUU196699 DDN196699:DEQ196699 DNJ196699:DOM196699 DXF196699:DYI196699 EHB196699:EIE196699 EQX196699:ESA196699 FAT196699:FBW196699 FKP196699:FLS196699 FUL196699:FVO196699 GEH196699:GFK196699 GOD196699:GPG196699 GXZ196699:GZC196699 HHV196699:HIY196699 HRR196699:HSU196699 IBN196699:ICQ196699 ILJ196699:IMM196699 IVF196699:IWI196699 JFB196699:JGE196699 JOX196699:JQA196699 JYT196699:JZW196699 KIP196699:KJS196699 KSL196699:KTO196699 LCH196699:LDK196699 LMD196699:LNG196699 LVZ196699:LXC196699 MFV196699:MGY196699 MPR196699:MQU196699 MZN196699:NAQ196699 NJJ196699:NKM196699 NTF196699:NUI196699 ODB196699:OEE196699 OMX196699:OOA196699 OWT196699:OXW196699 PGP196699:PHS196699 PQL196699:PRO196699 QAH196699:QBK196699 QKD196699:QLG196699 QTZ196699:QVC196699 RDV196699:REY196699 RNR196699:ROU196699 RXN196699:RYQ196699 SHJ196699:SIM196699 SRF196699:SSI196699 TBB196699:TCE196699 TKX196699:TMA196699 TUT196699:TVW196699 UEP196699:UFS196699 UOL196699:UPO196699 UYH196699:UZK196699 VID196699:VJG196699 VRZ196699:VTC196699 WBV196699:WCY196699 WLR196699:WMU196699 WVN196699:WWQ196699 D262235:AQ262235 JB262235:KE262235 SX262235:UA262235 ACT262235:ADW262235 AMP262235:ANS262235 AWL262235:AXO262235 BGH262235:BHK262235 BQD262235:BRG262235 BZZ262235:CBC262235 CJV262235:CKY262235 CTR262235:CUU262235 DDN262235:DEQ262235 DNJ262235:DOM262235 DXF262235:DYI262235 EHB262235:EIE262235 EQX262235:ESA262235 FAT262235:FBW262235 FKP262235:FLS262235 FUL262235:FVO262235 GEH262235:GFK262235 GOD262235:GPG262235 GXZ262235:GZC262235 HHV262235:HIY262235 HRR262235:HSU262235 IBN262235:ICQ262235 ILJ262235:IMM262235 IVF262235:IWI262235 JFB262235:JGE262235 JOX262235:JQA262235 JYT262235:JZW262235 KIP262235:KJS262235 KSL262235:KTO262235 LCH262235:LDK262235 LMD262235:LNG262235 LVZ262235:LXC262235 MFV262235:MGY262235 MPR262235:MQU262235 MZN262235:NAQ262235 NJJ262235:NKM262235 NTF262235:NUI262235 ODB262235:OEE262235 OMX262235:OOA262235 OWT262235:OXW262235 PGP262235:PHS262235 PQL262235:PRO262235 QAH262235:QBK262235 QKD262235:QLG262235 QTZ262235:QVC262235 RDV262235:REY262235 RNR262235:ROU262235 RXN262235:RYQ262235 SHJ262235:SIM262235 SRF262235:SSI262235 TBB262235:TCE262235 TKX262235:TMA262235 TUT262235:TVW262235 UEP262235:UFS262235 UOL262235:UPO262235 UYH262235:UZK262235 VID262235:VJG262235 VRZ262235:VTC262235 WBV262235:WCY262235 WLR262235:WMU262235 WVN262235:WWQ262235 D327771:AQ327771 JB327771:KE327771 SX327771:UA327771 ACT327771:ADW327771 AMP327771:ANS327771 AWL327771:AXO327771 BGH327771:BHK327771 BQD327771:BRG327771 BZZ327771:CBC327771 CJV327771:CKY327771 CTR327771:CUU327771 DDN327771:DEQ327771 DNJ327771:DOM327771 DXF327771:DYI327771 EHB327771:EIE327771 EQX327771:ESA327771 FAT327771:FBW327771 FKP327771:FLS327771 FUL327771:FVO327771 GEH327771:GFK327771 GOD327771:GPG327771 GXZ327771:GZC327771 HHV327771:HIY327771 HRR327771:HSU327771 IBN327771:ICQ327771 ILJ327771:IMM327771 IVF327771:IWI327771 JFB327771:JGE327771 JOX327771:JQA327771 JYT327771:JZW327771 KIP327771:KJS327771 KSL327771:KTO327771 LCH327771:LDK327771 LMD327771:LNG327771 LVZ327771:LXC327771 MFV327771:MGY327771 MPR327771:MQU327771 MZN327771:NAQ327771 NJJ327771:NKM327771 NTF327771:NUI327771 ODB327771:OEE327771 OMX327771:OOA327771 OWT327771:OXW327771 PGP327771:PHS327771 PQL327771:PRO327771 QAH327771:QBK327771 QKD327771:QLG327771 QTZ327771:QVC327771 RDV327771:REY327771 RNR327771:ROU327771 RXN327771:RYQ327771 SHJ327771:SIM327771 SRF327771:SSI327771 TBB327771:TCE327771 TKX327771:TMA327771 TUT327771:TVW327771 UEP327771:UFS327771 UOL327771:UPO327771 UYH327771:UZK327771 VID327771:VJG327771 VRZ327771:VTC327771 WBV327771:WCY327771 WLR327771:WMU327771 WVN327771:WWQ327771 D393307:AQ393307 JB393307:KE393307 SX393307:UA393307 ACT393307:ADW393307 AMP393307:ANS393307 AWL393307:AXO393307 BGH393307:BHK393307 BQD393307:BRG393307 BZZ393307:CBC393307 CJV393307:CKY393307 CTR393307:CUU393307 DDN393307:DEQ393307 DNJ393307:DOM393307 DXF393307:DYI393307 EHB393307:EIE393307 EQX393307:ESA393307 FAT393307:FBW393307 FKP393307:FLS393307 FUL393307:FVO393307 GEH393307:GFK393307 GOD393307:GPG393307 GXZ393307:GZC393307 HHV393307:HIY393307 HRR393307:HSU393307 IBN393307:ICQ393307 ILJ393307:IMM393307 IVF393307:IWI393307 JFB393307:JGE393307 JOX393307:JQA393307 JYT393307:JZW393307 KIP393307:KJS393307 KSL393307:KTO393307 LCH393307:LDK393307 LMD393307:LNG393307 LVZ393307:LXC393307 MFV393307:MGY393307 MPR393307:MQU393307 MZN393307:NAQ393307 NJJ393307:NKM393307 NTF393307:NUI393307 ODB393307:OEE393307 OMX393307:OOA393307 OWT393307:OXW393307 PGP393307:PHS393307 PQL393307:PRO393307 QAH393307:QBK393307 QKD393307:QLG393307 QTZ393307:QVC393307 RDV393307:REY393307 RNR393307:ROU393307 RXN393307:RYQ393307 SHJ393307:SIM393307 SRF393307:SSI393307 TBB393307:TCE393307 TKX393307:TMA393307 TUT393307:TVW393307 UEP393307:UFS393307 UOL393307:UPO393307 UYH393307:UZK393307 VID393307:VJG393307 VRZ393307:VTC393307 WBV393307:WCY393307 WLR393307:WMU393307 WVN393307:WWQ393307 D458843:AQ458843 JB458843:KE458843 SX458843:UA458843 ACT458843:ADW458843 AMP458843:ANS458843 AWL458843:AXO458843 BGH458843:BHK458843 BQD458843:BRG458843 BZZ458843:CBC458843 CJV458843:CKY458843 CTR458843:CUU458843 DDN458843:DEQ458843 DNJ458843:DOM458843 DXF458843:DYI458843 EHB458843:EIE458843 EQX458843:ESA458843 FAT458843:FBW458843 FKP458843:FLS458843 FUL458843:FVO458843 GEH458843:GFK458843 GOD458843:GPG458843 GXZ458843:GZC458843 HHV458843:HIY458843 HRR458843:HSU458843 IBN458843:ICQ458843 ILJ458843:IMM458843 IVF458843:IWI458843 JFB458843:JGE458843 JOX458843:JQA458843 JYT458843:JZW458843 KIP458843:KJS458843 KSL458843:KTO458843 LCH458843:LDK458843 LMD458843:LNG458843 LVZ458843:LXC458843 MFV458843:MGY458843 MPR458843:MQU458843 MZN458843:NAQ458843 NJJ458843:NKM458843 NTF458843:NUI458843 ODB458843:OEE458843 OMX458843:OOA458843 OWT458843:OXW458843 PGP458843:PHS458843 PQL458843:PRO458843 QAH458843:QBK458843 QKD458843:QLG458843 QTZ458843:QVC458843 RDV458843:REY458843 RNR458843:ROU458843 RXN458843:RYQ458843 SHJ458843:SIM458843 SRF458843:SSI458843 TBB458843:TCE458843 TKX458843:TMA458843 TUT458843:TVW458843 UEP458843:UFS458843 UOL458843:UPO458843 UYH458843:UZK458843 VID458843:VJG458843 VRZ458843:VTC458843 WBV458843:WCY458843 WLR458843:WMU458843 WVN458843:WWQ458843 D524379:AQ524379 JB524379:KE524379 SX524379:UA524379 ACT524379:ADW524379 AMP524379:ANS524379 AWL524379:AXO524379 BGH524379:BHK524379 BQD524379:BRG524379 BZZ524379:CBC524379 CJV524379:CKY524379 CTR524379:CUU524379 DDN524379:DEQ524379 DNJ524379:DOM524379 DXF524379:DYI524379 EHB524379:EIE524379 EQX524379:ESA524379 FAT524379:FBW524379 FKP524379:FLS524379 FUL524379:FVO524379 GEH524379:GFK524379 GOD524379:GPG524379 GXZ524379:GZC524379 HHV524379:HIY524379 HRR524379:HSU524379 IBN524379:ICQ524379 ILJ524379:IMM524379 IVF524379:IWI524379 JFB524379:JGE524379 JOX524379:JQA524379 JYT524379:JZW524379 KIP524379:KJS524379 KSL524379:KTO524379 LCH524379:LDK524379 LMD524379:LNG524379 LVZ524379:LXC524379 MFV524379:MGY524379 MPR524379:MQU524379 MZN524379:NAQ524379 NJJ524379:NKM524379 NTF524379:NUI524379 ODB524379:OEE524379 OMX524379:OOA524379 OWT524379:OXW524379 PGP524379:PHS524379 PQL524379:PRO524379 QAH524379:QBK524379 QKD524379:QLG524379 QTZ524379:QVC524379 RDV524379:REY524379 RNR524379:ROU524379 RXN524379:RYQ524379 SHJ524379:SIM524379 SRF524379:SSI524379 TBB524379:TCE524379 TKX524379:TMA524379 TUT524379:TVW524379 UEP524379:UFS524379 UOL524379:UPO524379 UYH524379:UZK524379 VID524379:VJG524379 VRZ524379:VTC524379 WBV524379:WCY524379 WLR524379:WMU524379 WVN524379:WWQ524379 D589915:AQ589915 JB589915:KE589915 SX589915:UA589915 ACT589915:ADW589915 AMP589915:ANS589915 AWL589915:AXO589915 BGH589915:BHK589915 BQD589915:BRG589915 BZZ589915:CBC589915 CJV589915:CKY589915 CTR589915:CUU589915 DDN589915:DEQ589915 DNJ589915:DOM589915 DXF589915:DYI589915 EHB589915:EIE589915 EQX589915:ESA589915 FAT589915:FBW589915 FKP589915:FLS589915 FUL589915:FVO589915 GEH589915:GFK589915 GOD589915:GPG589915 GXZ589915:GZC589915 HHV589915:HIY589915 HRR589915:HSU589915 IBN589915:ICQ589915 ILJ589915:IMM589915 IVF589915:IWI589915 JFB589915:JGE589915 JOX589915:JQA589915 JYT589915:JZW589915 KIP589915:KJS589915 KSL589915:KTO589915 LCH589915:LDK589915 LMD589915:LNG589915 LVZ589915:LXC589915 MFV589915:MGY589915 MPR589915:MQU589915 MZN589915:NAQ589915 NJJ589915:NKM589915 NTF589915:NUI589915 ODB589915:OEE589915 OMX589915:OOA589915 OWT589915:OXW589915 PGP589915:PHS589915 PQL589915:PRO589915 QAH589915:QBK589915 QKD589915:QLG589915 QTZ589915:QVC589915 RDV589915:REY589915 RNR589915:ROU589915 RXN589915:RYQ589915 SHJ589915:SIM589915 SRF589915:SSI589915 TBB589915:TCE589915 TKX589915:TMA589915 TUT589915:TVW589915 UEP589915:UFS589915 UOL589915:UPO589915 UYH589915:UZK589915 VID589915:VJG589915 VRZ589915:VTC589915 WBV589915:WCY589915 WLR589915:WMU589915 WVN589915:WWQ589915 D655451:AQ655451 JB655451:KE655451 SX655451:UA655451 ACT655451:ADW655451 AMP655451:ANS655451 AWL655451:AXO655451 BGH655451:BHK655451 BQD655451:BRG655451 BZZ655451:CBC655451 CJV655451:CKY655451 CTR655451:CUU655451 DDN655451:DEQ655451 DNJ655451:DOM655451 DXF655451:DYI655451 EHB655451:EIE655451 EQX655451:ESA655451 FAT655451:FBW655451 FKP655451:FLS655451 FUL655451:FVO655451 GEH655451:GFK655451 GOD655451:GPG655451 GXZ655451:GZC655451 HHV655451:HIY655451 HRR655451:HSU655451 IBN655451:ICQ655451 ILJ655451:IMM655451 IVF655451:IWI655451 JFB655451:JGE655451 JOX655451:JQA655451 JYT655451:JZW655451 KIP655451:KJS655451 KSL655451:KTO655451 LCH655451:LDK655451 LMD655451:LNG655451 LVZ655451:LXC655451 MFV655451:MGY655451 MPR655451:MQU655451 MZN655451:NAQ655451 NJJ655451:NKM655451 NTF655451:NUI655451 ODB655451:OEE655451 OMX655451:OOA655451 OWT655451:OXW655451 PGP655451:PHS655451 PQL655451:PRO655451 QAH655451:QBK655451 QKD655451:QLG655451 QTZ655451:QVC655451 RDV655451:REY655451 RNR655451:ROU655451 RXN655451:RYQ655451 SHJ655451:SIM655451 SRF655451:SSI655451 TBB655451:TCE655451 TKX655451:TMA655451 TUT655451:TVW655451 UEP655451:UFS655451 UOL655451:UPO655451 UYH655451:UZK655451 VID655451:VJG655451 VRZ655451:VTC655451 WBV655451:WCY655451 WLR655451:WMU655451 WVN655451:WWQ655451 D720987:AQ720987 JB720987:KE720987 SX720987:UA720987 ACT720987:ADW720987 AMP720987:ANS720987 AWL720987:AXO720987 BGH720987:BHK720987 BQD720987:BRG720987 BZZ720987:CBC720987 CJV720987:CKY720987 CTR720987:CUU720987 DDN720987:DEQ720987 DNJ720987:DOM720987 DXF720987:DYI720987 EHB720987:EIE720987 EQX720987:ESA720987 FAT720987:FBW720987 FKP720987:FLS720987 FUL720987:FVO720987 GEH720987:GFK720987 GOD720987:GPG720987 GXZ720987:GZC720987 HHV720987:HIY720987 HRR720987:HSU720987 IBN720987:ICQ720987 ILJ720987:IMM720987 IVF720987:IWI720987 JFB720987:JGE720987 JOX720987:JQA720987 JYT720987:JZW720987 KIP720987:KJS720987 KSL720987:KTO720987 LCH720987:LDK720987 LMD720987:LNG720987 LVZ720987:LXC720987 MFV720987:MGY720987 MPR720987:MQU720987 MZN720987:NAQ720987 NJJ720987:NKM720987 NTF720987:NUI720987 ODB720987:OEE720987 OMX720987:OOA720987 OWT720987:OXW720987 PGP720987:PHS720987 PQL720987:PRO720987 QAH720987:QBK720987 QKD720987:QLG720987 QTZ720987:QVC720987 RDV720987:REY720987 RNR720987:ROU720987 RXN720987:RYQ720987 SHJ720987:SIM720987 SRF720987:SSI720987 TBB720987:TCE720987 TKX720987:TMA720987 TUT720987:TVW720987 UEP720987:UFS720987 UOL720987:UPO720987 UYH720987:UZK720987 VID720987:VJG720987 VRZ720987:VTC720987 WBV720987:WCY720987 WLR720987:WMU720987 WVN720987:WWQ720987 D786523:AQ786523 JB786523:KE786523 SX786523:UA786523 ACT786523:ADW786523 AMP786523:ANS786523 AWL786523:AXO786523 BGH786523:BHK786523 BQD786523:BRG786523 BZZ786523:CBC786523 CJV786523:CKY786523 CTR786523:CUU786523 DDN786523:DEQ786523 DNJ786523:DOM786523 DXF786523:DYI786523 EHB786523:EIE786523 EQX786523:ESA786523 FAT786523:FBW786523 FKP786523:FLS786523 FUL786523:FVO786523 GEH786523:GFK786523 GOD786523:GPG786523 GXZ786523:GZC786523 HHV786523:HIY786523 HRR786523:HSU786523 IBN786523:ICQ786523 ILJ786523:IMM786523 IVF786523:IWI786523 JFB786523:JGE786523 JOX786523:JQA786523 JYT786523:JZW786523 KIP786523:KJS786523 KSL786523:KTO786523 LCH786523:LDK786523 LMD786523:LNG786523 LVZ786523:LXC786523 MFV786523:MGY786523 MPR786523:MQU786523 MZN786523:NAQ786523 NJJ786523:NKM786523 NTF786523:NUI786523 ODB786523:OEE786523 OMX786523:OOA786523 OWT786523:OXW786523 PGP786523:PHS786523 PQL786523:PRO786523 QAH786523:QBK786523 QKD786523:QLG786523 QTZ786523:QVC786523 RDV786523:REY786523 RNR786523:ROU786523 RXN786523:RYQ786523 SHJ786523:SIM786523 SRF786523:SSI786523 TBB786523:TCE786523 TKX786523:TMA786523 TUT786523:TVW786523 UEP786523:UFS786523 UOL786523:UPO786523 UYH786523:UZK786523 VID786523:VJG786523 VRZ786523:VTC786523 WBV786523:WCY786523 WLR786523:WMU786523 WVN786523:WWQ786523 D852059:AQ852059 JB852059:KE852059 SX852059:UA852059 ACT852059:ADW852059 AMP852059:ANS852059 AWL852059:AXO852059 BGH852059:BHK852059 BQD852059:BRG852059 BZZ852059:CBC852059 CJV852059:CKY852059 CTR852059:CUU852059 DDN852059:DEQ852059 DNJ852059:DOM852059 DXF852059:DYI852059 EHB852059:EIE852059 EQX852059:ESA852059 FAT852059:FBW852059 FKP852059:FLS852059 FUL852059:FVO852059 GEH852059:GFK852059 GOD852059:GPG852059 GXZ852059:GZC852059 HHV852059:HIY852059 HRR852059:HSU852059 IBN852059:ICQ852059 ILJ852059:IMM852059 IVF852059:IWI852059 JFB852059:JGE852059 JOX852059:JQA852059 JYT852059:JZW852059 KIP852059:KJS852059 KSL852059:KTO852059 LCH852059:LDK852059 LMD852059:LNG852059 LVZ852059:LXC852059 MFV852059:MGY852059 MPR852059:MQU852059 MZN852059:NAQ852059 NJJ852059:NKM852059 NTF852059:NUI852059 ODB852059:OEE852059 OMX852059:OOA852059 OWT852059:OXW852059 PGP852059:PHS852059 PQL852059:PRO852059 QAH852059:QBK852059 QKD852059:QLG852059 QTZ852059:QVC852059 RDV852059:REY852059 RNR852059:ROU852059 RXN852059:RYQ852059 SHJ852059:SIM852059 SRF852059:SSI852059 TBB852059:TCE852059 TKX852059:TMA852059 TUT852059:TVW852059 UEP852059:UFS852059 UOL852059:UPO852059 UYH852059:UZK852059 VID852059:VJG852059 VRZ852059:VTC852059 WBV852059:WCY852059 WLR852059:WMU852059 WVN852059:WWQ852059 D917595:AQ917595 JB917595:KE917595 SX917595:UA917595 ACT917595:ADW917595 AMP917595:ANS917595 AWL917595:AXO917595 BGH917595:BHK917595 BQD917595:BRG917595 BZZ917595:CBC917595 CJV917595:CKY917595 CTR917595:CUU917595 DDN917595:DEQ917595 DNJ917595:DOM917595 DXF917595:DYI917595 EHB917595:EIE917595 EQX917595:ESA917595 FAT917595:FBW917595 FKP917595:FLS917595 FUL917595:FVO917595 GEH917595:GFK917595 GOD917595:GPG917595 GXZ917595:GZC917595 HHV917595:HIY917595 HRR917595:HSU917595 IBN917595:ICQ917595 ILJ917595:IMM917595 IVF917595:IWI917595 JFB917595:JGE917595 JOX917595:JQA917595 JYT917595:JZW917595 KIP917595:KJS917595 KSL917595:KTO917595 LCH917595:LDK917595 LMD917595:LNG917595 LVZ917595:LXC917595 MFV917595:MGY917595 MPR917595:MQU917595 MZN917595:NAQ917595 NJJ917595:NKM917595 NTF917595:NUI917595 ODB917595:OEE917595 OMX917595:OOA917595 OWT917595:OXW917595 PGP917595:PHS917595 PQL917595:PRO917595 QAH917595:QBK917595 QKD917595:QLG917595 QTZ917595:QVC917595 RDV917595:REY917595 RNR917595:ROU917595 RXN917595:RYQ917595 SHJ917595:SIM917595 SRF917595:SSI917595 TBB917595:TCE917595 TKX917595:TMA917595 TUT917595:TVW917595 UEP917595:UFS917595 UOL917595:UPO917595 UYH917595:UZK917595 VID917595:VJG917595 VRZ917595:VTC917595 WBV917595:WCY917595 WLR917595:WMU917595 WVN917595:WWQ917595 D983131:AQ983131 JB983131:KE983131 SX983131:UA983131 ACT983131:ADW983131 AMP983131:ANS983131 AWL983131:AXO983131 BGH983131:BHK983131 BQD983131:BRG983131 BZZ983131:CBC983131 CJV983131:CKY983131 CTR983131:CUU983131 DDN983131:DEQ983131 DNJ983131:DOM983131 DXF983131:DYI983131 EHB983131:EIE983131 EQX983131:ESA983131 FAT983131:FBW983131 FKP983131:FLS983131 FUL983131:FVO983131 GEH983131:GFK983131 GOD983131:GPG983131 GXZ983131:GZC983131 HHV983131:HIY983131 HRR983131:HSU983131 IBN983131:ICQ983131 ILJ983131:IMM983131 IVF983131:IWI983131 JFB983131:JGE983131 JOX983131:JQA983131 JYT983131:JZW983131 KIP983131:KJS983131 KSL983131:KTO983131 LCH983131:LDK983131 LMD983131:LNG983131 LVZ983131:LXC983131 MFV983131:MGY983131 MPR983131:MQU983131 MZN983131:NAQ983131 NJJ983131:NKM983131 NTF983131:NUI983131 ODB983131:OEE983131 OMX983131:OOA983131 OWT983131:OXW983131 PGP983131:PHS983131 PQL983131:PRO983131 QAH983131:QBK983131 QKD983131:QLG983131 QTZ983131:QVC983131 RDV983131:REY983131 RNR983131:ROU983131 RXN983131:RYQ983131 SHJ983131:SIM983131 SRF983131:SSI983131 TBB983131:TCE983131 TKX983131:TMA983131 TUT983131:TVW983131 UEP983131:UFS983131 UOL983131:UPO983131 UYH983131:UZK983131 VID983131:VJG983131 VRZ983131:VTC983131 WBV983131:WCY983131 WLR983131:WMU983131 WVN983131:WWQ983131 D65665:AQ65668 JB65665:KE65668 SX65665:UA65668 ACT65665:ADW65668 AMP65665:ANS65668 AWL65665:AXO65668 BGH65665:BHK65668 BQD65665:BRG65668 BZZ65665:CBC65668 CJV65665:CKY65668 CTR65665:CUU65668 DDN65665:DEQ65668 DNJ65665:DOM65668 DXF65665:DYI65668 EHB65665:EIE65668 EQX65665:ESA65668 FAT65665:FBW65668 FKP65665:FLS65668 FUL65665:FVO65668 GEH65665:GFK65668 GOD65665:GPG65668 GXZ65665:GZC65668 HHV65665:HIY65668 HRR65665:HSU65668 IBN65665:ICQ65668 ILJ65665:IMM65668 IVF65665:IWI65668 JFB65665:JGE65668 JOX65665:JQA65668 JYT65665:JZW65668 KIP65665:KJS65668 KSL65665:KTO65668 LCH65665:LDK65668 LMD65665:LNG65668 LVZ65665:LXC65668 MFV65665:MGY65668 MPR65665:MQU65668 MZN65665:NAQ65668 NJJ65665:NKM65668 NTF65665:NUI65668 ODB65665:OEE65668 OMX65665:OOA65668 OWT65665:OXW65668 PGP65665:PHS65668 PQL65665:PRO65668 QAH65665:QBK65668 QKD65665:QLG65668 QTZ65665:QVC65668 RDV65665:REY65668 RNR65665:ROU65668 RXN65665:RYQ65668 SHJ65665:SIM65668 SRF65665:SSI65668 TBB65665:TCE65668 TKX65665:TMA65668 TUT65665:TVW65668 UEP65665:UFS65668 UOL65665:UPO65668 UYH65665:UZK65668 VID65665:VJG65668 VRZ65665:VTC65668 WBV65665:WCY65668 WLR65665:WMU65668 WVN65665:WWQ65668 D131201:AQ131204 JB131201:KE131204 SX131201:UA131204 ACT131201:ADW131204 AMP131201:ANS131204 AWL131201:AXO131204 BGH131201:BHK131204 BQD131201:BRG131204 BZZ131201:CBC131204 CJV131201:CKY131204 CTR131201:CUU131204 DDN131201:DEQ131204 DNJ131201:DOM131204 DXF131201:DYI131204 EHB131201:EIE131204 EQX131201:ESA131204 FAT131201:FBW131204 FKP131201:FLS131204 FUL131201:FVO131204 GEH131201:GFK131204 GOD131201:GPG131204 GXZ131201:GZC131204 HHV131201:HIY131204 HRR131201:HSU131204 IBN131201:ICQ131204 ILJ131201:IMM131204 IVF131201:IWI131204 JFB131201:JGE131204 JOX131201:JQA131204 JYT131201:JZW131204 KIP131201:KJS131204 KSL131201:KTO131204 LCH131201:LDK131204 LMD131201:LNG131204 LVZ131201:LXC131204 MFV131201:MGY131204 MPR131201:MQU131204 MZN131201:NAQ131204 NJJ131201:NKM131204 NTF131201:NUI131204 ODB131201:OEE131204 OMX131201:OOA131204 OWT131201:OXW131204 PGP131201:PHS131204 PQL131201:PRO131204 QAH131201:QBK131204 QKD131201:QLG131204 QTZ131201:QVC131204 RDV131201:REY131204 RNR131201:ROU131204 RXN131201:RYQ131204 SHJ131201:SIM131204 SRF131201:SSI131204 TBB131201:TCE131204 TKX131201:TMA131204 TUT131201:TVW131204 UEP131201:UFS131204 UOL131201:UPO131204 UYH131201:UZK131204 VID131201:VJG131204 VRZ131201:VTC131204 WBV131201:WCY131204 WLR131201:WMU131204 WVN131201:WWQ131204 D196737:AQ196740 JB196737:KE196740 SX196737:UA196740 ACT196737:ADW196740 AMP196737:ANS196740 AWL196737:AXO196740 BGH196737:BHK196740 BQD196737:BRG196740 BZZ196737:CBC196740 CJV196737:CKY196740 CTR196737:CUU196740 DDN196737:DEQ196740 DNJ196737:DOM196740 DXF196737:DYI196740 EHB196737:EIE196740 EQX196737:ESA196740 FAT196737:FBW196740 FKP196737:FLS196740 FUL196737:FVO196740 GEH196737:GFK196740 GOD196737:GPG196740 GXZ196737:GZC196740 HHV196737:HIY196740 HRR196737:HSU196740 IBN196737:ICQ196740 ILJ196737:IMM196740 IVF196737:IWI196740 JFB196737:JGE196740 JOX196737:JQA196740 JYT196737:JZW196740 KIP196737:KJS196740 KSL196737:KTO196740 LCH196737:LDK196740 LMD196737:LNG196740 LVZ196737:LXC196740 MFV196737:MGY196740 MPR196737:MQU196740 MZN196737:NAQ196740 NJJ196737:NKM196740 NTF196737:NUI196740 ODB196737:OEE196740 OMX196737:OOA196740 OWT196737:OXW196740 PGP196737:PHS196740 PQL196737:PRO196740 QAH196737:QBK196740 QKD196737:QLG196740 QTZ196737:QVC196740 RDV196737:REY196740 RNR196737:ROU196740 RXN196737:RYQ196740 SHJ196737:SIM196740 SRF196737:SSI196740 TBB196737:TCE196740 TKX196737:TMA196740 TUT196737:TVW196740 UEP196737:UFS196740 UOL196737:UPO196740 UYH196737:UZK196740 VID196737:VJG196740 VRZ196737:VTC196740 WBV196737:WCY196740 WLR196737:WMU196740 WVN196737:WWQ196740 D262273:AQ262276 JB262273:KE262276 SX262273:UA262276 ACT262273:ADW262276 AMP262273:ANS262276 AWL262273:AXO262276 BGH262273:BHK262276 BQD262273:BRG262276 BZZ262273:CBC262276 CJV262273:CKY262276 CTR262273:CUU262276 DDN262273:DEQ262276 DNJ262273:DOM262276 DXF262273:DYI262276 EHB262273:EIE262276 EQX262273:ESA262276 FAT262273:FBW262276 FKP262273:FLS262276 FUL262273:FVO262276 GEH262273:GFK262276 GOD262273:GPG262276 GXZ262273:GZC262276 HHV262273:HIY262276 HRR262273:HSU262276 IBN262273:ICQ262276 ILJ262273:IMM262276 IVF262273:IWI262276 JFB262273:JGE262276 JOX262273:JQA262276 JYT262273:JZW262276 KIP262273:KJS262276 KSL262273:KTO262276 LCH262273:LDK262276 LMD262273:LNG262276 LVZ262273:LXC262276 MFV262273:MGY262276 MPR262273:MQU262276 MZN262273:NAQ262276 NJJ262273:NKM262276 NTF262273:NUI262276 ODB262273:OEE262276 OMX262273:OOA262276 OWT262273:OXW262276 PGP262273:PHS262276 PQL262273:PRO262276 QAH262273:QBK262276 QKD262273:QLG262276 QTZ262273:QVC262276 RDV262273:REY262276 RNR262273:ROU262276 RXN262273:RYQ262276 SHJ262273:SIM262276 SRF262273:SSI262276 TBB262273:TCE262276 TKX262273:TMA262276 TUT262273:TVW262276 UEP262273:UFS262276 UOL262273:UPO262276 UYH262273:UZK262276 VID262273:VJG262276 VRZ262273:VTC262276 WBV262273:WCY262276 WLR262273:WMU262276 WVN262273:WWQ262276 D327809:AQ327812 JB327809:KE327812 SX327809:UA327812 ACT327809:ADW327812 AMP327809:ANS327812 AWL327809:AXO327812 BGH327809:BHK327812 BQD327809:BRG327812 BZZ327809:CBC327812 CJV327809:CKY327812 CTR327809:CUU327812 DDN327809:DEQ327812 DNJ327809:DOM327812 DXF327809:DYI327812 EHB327809:EIE327812 EQX327809:ESA327812 FAT327809:FBW327812 FKP327809:FLS327812 FUL327809:FVO327812 GEH327809:GFK327812 GOD327809:GPG327812 GXZ327809:GZC327812 HHV327809:HIY327812 HRR327809:HSU327812 IBN327809:ICQ327812 ILJ327809:IMM327812 IVF327809:IWI327812 JFB327809:JGE327812 JOX327809:JQA327812 JYT327809:JZW327812 KIP327809:KJS327812 KSL327809:KTO327812 LCH327809:LDK327812 LMD327809:LNG327812 LVZ327809:LXC327812 MFV327809:MGY327812 MPR327809:MQU327812 MZN327809:NAQ327812 NJJ327809:NKM327812 NTF327809:NUI327812 ODB327809:OEE327812 OMX327809:OOA327812 OWT327809:OXW327812 PGP327809:PHS327812 PQL327809:PRO327812 QAH327809:QBK327812 QKD327809:QLG327812 QTZ327809:QVC327812 RDV327809:REY327812 RNR327809:ROU327812 RXN327809:RYQ327812 SHJ327809:SIM327812 SRF327809:SSI327812 TBB327809:TCE327812 TKX327809:TMA327812 TUT327809:TVW327812 UEP327809:UFS327812 UOL327809:UPO327812 UYH327809:UZK327812 VID327809:VJG327812 VRZ327809:VTC327812 WBV327809:WCY327812 WLR327809:WMU327812 WVN327809:WWQ327812 D393345:AQ393348 JB393345:KE393348 SX393345:UA393348 ACT393345:ADW393348 AMP393345:ANS393348 AWL393345:AXO393348 BGH393345:BHK393348 BQD393345:BRG393348 BZZ393345:CBC393348 CJV393345:CKY393348 CTR393345:CUU393348 DDN393345:DEQ393348 DNJ393345:DOM393348 DXF393345:DYI393348 EHB393345:EIE393348 EQX393345:ESA393348 FAT393345:FBW393348 FKP393345:FLS393348 FUL393345:FVO393348 GEH393345:GFK393348 GOD393345:GPG393348 GXZ393345:GZC393348 HHV393345:HIY393348 HRR393345:HSU393348 IBN393345:ICQ393348 ILJ393345:IMM393348 IVF393345:IWI393348 JFB393345:JGE393348 JOX393345:JQA393348 JYT393345:JZW393348 KIP393345:KJS393348 KSL393345:KTO393348 LCH393345:LDK393348 LMD393345:LNG393348 LVZ393345:LXC393348 MFV393345:MGY393348 MPR393345:MQU393348 MZN393345:NAQ393348 NJJ393345:NKM393348 NTF393345:NUI393348 ODB393345:OEE393348 OMX393345:OOA393348 OWT393345:OXW393348 PGP393345:PHS393348 PQL393345:PRO393348 QAH393345:QBK393348 QKD393345:QLG393348 QTZ393345:QVC393348 RDV393345:REY393348 RNR393345:ROU393348 RXN393345:RYQ393348 SHJ393345:SIM393348 SRF393345:SSI393348 TBB393345:TCE393348 TKX393345:TMA393348 TUT393345:TVW393348 UEP393345:UFS393348 UOL393345:UPO393348 UYH393345:UZK393348 VID393345:VJG393348 VRZ393345:VTC393348 WBV393345:WCY393348 WLR393345:WMU393348 WVN393345:WWQ393348 D458881:AQ458884 JB458881:KE458884 SX458881:UA458884 ACT458881:ADW458884 AMP458881:ANS458884 AWL458881:AXO458884 BGH458881:BHK458884 BQD458881:BRG458884 BZZ458881:CBC458884 CJV458881:CKY458884 CTR458881:CUU458884 DDN458881:DEQ458884 DNJ458881:DOM458884 DXF458881:DYI458884 EHB458881:EIE458884 EQX458881:ESA458884 FAT458881:FBW458884 FKP458881:FLS458884 FUL458881:FVO458884 GEH458881:GFK458884 GOD458881:GPG458884 GXZ458881:GZC458884 HHV458881:HIY458884 HRR458881:HSU458884 IBN458881:ICQ458884 ILJ458881:IMM458884 IVF458881:IWI458884 JFB458881:JGE458884 JOX458881:JQA458884 JYT458881:JZW458884 KIP458881:KJS458884 KSL458881:KTO458884 LCH458881:LDK458884 LMD458881:LNG458884 LVZ458881:LXC458884 MFV458881:MGY458884 MPR458881:MQU458884 MZN458881:NAQ458884 NJJ458881:NKM458884 NTF458881:NUI458884 ODB458881:OEE458884 OMX458881:OOA458884 OWT458881:OXW458884 PGP458881:PHS458884 PQL458881:PRO458884 QAH458881:QBK458884 QKD458881:QLG458884 QTZ458881:QVC458884 RDV458881:REY458884 RNR458881:ROU458884 RXN458881:RYQ458884 SHJ458881:SIM458884 SRF458881:SSI458884 TBB458881:TCE458884 TKX458881:TMA458884 TUT458881:TVW458884 UEP458881:UFS458884 UOL458881:UPO458884 UYH458881:UZK458884 VID458881:VJG458884 VRZ458881:VTC458884 WBV458881:WCY458884 WLR458881:WMU458884 WVN458881:WWQ458884 D524417:AQ524420 JB524417:KE524420 SX524417:UA524420 ACT524417:ADW524420 AMP524417:ANS524420 AWL524417:AXO524420 BGH524417:BHK524420 BQD524417:BRG524420 BZZ524417:CBC524420 CJV524417:CKY524420 CTR524417:CUU524420 DDN524417:DEQ524420 DNJ524417:DOM524420 DXF524417:DYI524420 EHB524417:EIE524420 EQX524417:ESA524420 FAT524417:FBW524420 FKP524417:FLS524420 FUL524417:FVO524420 GEH524417:GFK524420 GOD524417:GPG524420 GXZ524417:GZC524420 HHV524417:HIY524420 HRR524417:HSU524420 IBN524417:ICQ524420 ILJ524417:IMM524420 IVF524417:IWI524420 JFB524417:JGE524420 JOX524417:JQA524420 JYT524417:JZW524420 KIP524417:KJS524420 KSL524417:KTO524420 LCH524417:LDK524420 LMD524417:LNG524420 LVZ524417:LXC524420 MFV524417:MGY524420 MPR524417:MQU524420 MZN524417:NAQ524420 NJJ524417:NKM524420 NTF524417:NUI524420 ODB524417:OEE524420 OMX524417:OOA524420 OWT524417:OXW524420 PGP524417:PHS524420 PQL524417:PRO524420 QAH524417:QBK524420 QKD524417:QLG524420 QTZ524417:QVC524420 RDV524417:REY524420 RNR524417:ROU524420 RXN524417:RYQ524420 SHJ524417:SIM524420 SRF524417:SSI524420 TBB524417:TCE524420 TKX524417:TMA524420 TUT524417:TVW524420 UEP524417:UFS524420 UOL524417:UPO524420 UYH524417:UZK524420 VID524417:VJG524420 VRZ524417:VTC524420 WBV524417:WCY524420 WLR524417:WMU524420 WVN524417:WWQ524420 D589953:AQ589956 JB589953:KE589956 SX589953:UA589956 ACT589953:ADW589956 AMP589953:ANS589956 AWL589953:AXO589956 BGH589953:BHK589956 BQD589953:BRG589956 BZZ589953:CBC589956 CJV589953:CKY589956 CTR589953:CUU589956 DDN589953:DEQ589956 DNJ589953:DOM589956 DXF589953:DYI589956 EHB589953:EIE589956 EQX589953:ESA589956 FAT589953:FBW589956 FKP589953:FLS589956 FUL589953:FVO589956 GEH589953:GFK589956 GOD589953:GPG589956 GXZ589953:GZC589956 HHV589953:HIY589956 HRR589953:HSU589956 IBN589953:ICQ589956 ILJ589953:IMM589956 IVF589953:IWI589956 JFB589953:JGE589956 JOX589953:JQA589956 JYT589953:JZW589956 KIP589953:KJS589956 KSL589953:KTO589956 LCH589953:LDK589956 LMD589953:LNG589956 LVZ589953:LXC589956 MFV589953:MGY589956 MPR589953:MQU589956 MZN589953:NAQ589956 NJJ589953:NKM589956 NTF589953:NUI589956 ODB589953:OEE589956 OMX589953:OOA589956 OWT589953:OXW589956 PGP589953:PHS589956 PQL589953:PRO589956 QAH589953:QBK589956 QKD589953:QLG589956 QTZ589953:QVC589956 RDV589953:REY589956 RNR589953:ROU589956 RXN589953:RYQ589956 SHJ589953:SIM589956 SRF589953:SSI589956 TBB589953:TCE589956 TKX589953:TMA589956 TUT589953:TVW589956 UEP589953:UFS589956 UOL589953:UPO589956 UYH589953:UZK589956 VID589953:VJG589956 VRZ589953:VTC589956 WBV589953:WCY589956 WLR589953:WMU589956 WVN589953:WWQ589956 D655489:AQ655492 JB655489:KE655492 SX655489:UA655492 ACT655489:ADW655492 AMP655489:ANS655492 AWL655489:AXO655492 BGH655489:BHK655492 BQD655489:BRG655492 BZZ655489:CBC655492 CJV655489:CKY655492 CTR655489:CUU655492 DDN655489:DEQ655492 DNJ655489:DOM655492 DXF655489:DYI655492 EHB655489:EIE655492 EQX655489:ESA655492 FAT655489:FBW655492 FKP655489:FLS655492 FUL655489:FVO655492 GEH655489:GFK655492 GOD655489:GPG655492 GXZ655489:GZC655492 HHV655489:HIY655492 HRR655489:HSU655492 IBN655489:ICQ655492 ILJ655489:IMM655492 IVF655489:IWI655492 JFB655489:JGE655492 JOX655489:JQA655492 JYT655489:JZW655492 KIP655489:KJS655492 KSL655489:KTO655492 LCH655489:LDK655492 LMD655489:LNG655492 LVZ655489:LXC655492 MFV655489:MGY655492 MPR655489:MQU655492 MZN655489:NAQ655492 NJJ655489:NKM655492 NTF655489:NUI655492 ODB655489:OEE655492 OMX655489:OOA655492 OWT655489:OXW655492 PGP655489:PHS655492 PQL655489:PRO655492 QAH655489:QBK655492 QKD655489:QLG655492 QTZ655489:QVC655492 RDV655489:REY655492 RNR655489:ROU655492 RXN655489:RYQ655492 SHJ655489:SIM655492 SRF655489:SSI655492 TBB655489:TCE655492 TKX655489:TMA655492 TUT655489:TVW655492 UEP655489:UFS655492 UOL655489:UPO655492 UYH655489:UZK655492 VID655489:VJG655492 VRZ655489:VTC655492 WBV655489:WCY655492 WLR655489:WMU655492 WVN655489:WWQ655492 D721025:AQ721028 JB721025:KE721028 SX721025:UA721028 ACT721025:ADW721028 AMP721025:ANS721028 AWL721025:AXO721028 BGH721025:BHK721028 BQD721025:BRG721028 BZZ721025:CBC721028 CJV721025:CKY721028 CTR721025:CUU721028 DDN721025:DEQ721028 DNJ721025:DOM721028 DXF721025:DYI721028 EHB721025:EIE721028 EQX721025:ESA721028 FAT721025:FBW721028 FKP721025:FLS721028 FUL721025:FVO721028 GEH721025:GFK721028 GOD721025:GPG721028 GXZ721025:GZC721028 HHV721025:HIY721028 HRR721025:HSU721028 IBN721025:ICQ721028 ILJ721025:IMM721028 IVF721025:IWI721028 JFB721025:JGE721028 JOX721025:JQA721028 JYT721025:JZW721028 KIP721025:KJS721028 KSL721025:KTO721028 LCH721025:LDK721028 LMD721025:LNG721028 LVZ721025:LXC721028 MFV721025:MGY721028 MPR721025:MQU721028 MZN721025:NAQ721028 NJJ721025:NKM721028 NTF721025:NUI721028 ODB721025:OEE721028 OMX721025:OOA721028 OWT721025:OXW721028 PGP721025:PHS721028 PQL721025:PRO721028 QAH721025:QBK721028 QKD721025:QLG721028 QTZ721025:QVC721028 RDV721025:REY721028 RNR721025:ROU721028 RXN721025:RYQ721028 SHJ721025:SIM721028 SRF721025:SSI721028 TBB721025:TCE721028 TKX721025:TMA721028 TUT721025:TVW721028 UEP721025:UFS721028 UOL721025:UPO721028 UYH721025:UZK721028 VID721025:VJG721028 VRZ721025:VTC721028 WBV721025:WCY721028 WLR721025:WMU721028 WVN721025:WWQ721028 D786561:AQ786564 JB786561:KE786564 SX786561:UA786564 ACT786561:ADW786564 AMP786561:ANS786564 AWL786561:AXO786564 BGH786561:BHK786564 BQD786561:BRG786564 BZZ786561:CBC786564 CJV786561:CKY786564 CTR786561:CUU786564 DDN786561:DEQ786564 DNJ786561:DOM786564 DXF786561:DYI786564 EHB786561:EIE786564 EQX786561:ESA786564 FAT786561:FBW786564 FKP786561:FLS786564 FUL786561:FVO786564 GEH786561:GFK786564 GOD786561:GPG786564 GXZ786561:GZC786564 HHV786561:HIY786564 HRR786561:HSU786564 IBN786561:ICQ786564 ILJ786561:IMM786564 IVF786561:IWI786564 JFB786561:JGE786564 JOX786561:JQA786564 JYT786561:JZW786564 KIP786561:KJS786564 KSL786561:KTO786564 LCH786561:LDK786564 LMD786561:LNG786564 LVZ786561:LXC786564 MFV786561:MGY786564 MPR786561:MQU786564 MZN786561:NAQ786564 NJJ786561:NKM786564 NTF786561:NUI786564 ODB786561:OEE786564 OMX786561:OOA786564 OWT786561:OXW786564 PGP786561:PHS786564 PQL786561:PRO786564 QAH786561:QBK786564 QKD786561:QLG786564 QTZ786561:QVC786564 RDV786561:REY786564 RNR786561:ROU786564 RXN786561:RYQ786564 SHJ786561:SIM786564 SRF786561:SSI786564 TBB786561:TCE786564 TKX786561:TMA786564 TUT786561:TVW786564 UEP786561:UFS786564 UOL786561:UPO786564 UYH786561:UZK786564 VID786561:VJG786564 VRZ786561:VTC786564 WBV786561:WCY786564 WLR786561:WMU786564 WVN786561:WWQ786564 D852097:AQ852100 JB852097:KE852100 SX852097:UA852100 ACT852097:ADW852100 AMP852097:ANS852100 AWL852097:AXO852100 BGH852097:BHK852100 BQD852097:BRG852100 BZZ852097:CBC852100 CJV852097:CKY852100 CTR852097:CUU852100 DDN852097:DEQ852100 DNJ852097:DOM852100 DXF852097:DYI852100 EHB852097:EIE852100 EQX852097:ESA852100 FAT852097:FBW852100 FKP852097:FLS852100 FUL852097:FVO852100 GEH852097:GFK852100 GOD852097:GPG852100 GXZ852097:GZC852100 HHV852097:HIY852100 HRR852097:HSU852100 IBN852097:ICQ852100 ILJ852097:IMM852100 IVF852097:IWI852100 JFB852097:JGE852100 JOX852097:JQA852100 JYT852097:JZW852100 KIP852097:KJS852100 KSL852097:KTO852100 LCH852097:LDK852100 LMD852097:LNG852100 LVZ852097:LXC852100 MFV852097:MGY852100 MPR852097:MQU852100 MZN852097:NAQ852100 NJJ852097:NKM852100 NTF852097:NUI852100 ODB852097:OEE852100 OMX852097:OOA852100 OWT852097:OXW852100 PGP852097:PHS852100 PQL852097:PRO852100 QAH852097:QBK852100 QKD852097:QLG852100 QTZ852097:QVC852100 RDV852097:REY852100 RNR852097:ROU852100 RXN852097:RYQ852100 SHJ852097:SIM852100 SRF852097:SSI852100 TBB852097:TCE852100 TKX852097:TMA852100 TUT852097:TVW852100 UEP852097:UFS852100 UOL852097:UPO852100 UYH852097:UZK852100 VID852097:VJG852100 VRZ852097:VTC852100 WBV852097:WCY852100 WLR852097:WMU852100 WVN852097:WWQ852100 D917633:AQ917636 JB917633:KE917636 SX917633:UA917636 ACT917633:ADW917636 AMP917633:ANS917636 AWL917633:AXO917636 BGH917633:BHK917636 BQD917633:BRG917636 BZZ917633:CBC917636 CJV917633:CKY917636 CTR917633:CUU917636 DDN917633:DEQ917636 DNJ917633:DOM917636 DXF917633:DYI917636 EHB917633:EIE917636 EQX917633:ESA917636 FAT917633:FBW917636 FKP917633:FLS917636 FUL917633:FVO917636 GEH917633:GFK917636 GOD917633:GPG917636 GXZ917633:GZC917636 HHV917633:HIY917636 HRR917633:HSU917636 IBN917633:ICQ917636 ILJ917633:IMM917636 IVF917633:IWI917636 JFB917633:JGE917636 JOX917633:JQA917636 JYT917633:JZW917636 KIP917633:KJS917636 KSL917633:KTO917636 LCH917633:LDK917636 LMD917633:LNG917636 LVZ917633:LXC917636 MFV917633:MGY917636 MPR917633:MQU917636 MZN917633:NAQ917636 NJJ917633:NKM917636 NTF917633:NUI917636 ODB917633:OEE917636 OMX917633:OOA917636 OWT917633:OXW917636 PGP917633:PHS917636 PQL917633:PRO917636 QAH917633:QBK917636 QKD917633:QLG917636 QTZ917633:QVC917636 RDV917633:REY917636 RNR917633:ROU917636 RXN917633:RYQ917636 SHJ917633:SIM917636 SRF917633:SSI917636 TBB917633:TCE917636 TKX917633:TMA917636 TUT917633:TVW917636 UEP917633:UFS917636 UOL917633:UPO917636 UYH917633:UZK917636 VID917633:VJG917636 VRZ917633:VTC917636 WBV917633:WCY917636 WLR917633:WMU917636 WVN917633:WWQ917636 D983169:AQ983172 JB983169:KE983172 SX983169:UA983172 ACT983169:ADW983172 AMP983169:ANS983172 AWL983169:AXO983172 BGH983169:BHK983172 BQD983169:BRG983172 BZZ983169:CBC983172 CJV983169:CKY983172 CTR983169:CUU983172 DDN983169:DEQ983172 DNJ983169:DOM983172 DXF983169:DYI983172 EHB983169:EIE983172 EQX983169:ESA983172 FAT983169:FBW983172 FKP983169:FLS983172 FUL983169:FVO983172 GEH983169:GFK983172 GOD983169:GPG983172 GXZ983169:GZC983172 HHV983169:HIY983172 HRR983169:HSU983172 IBN983169:ICQ983172 ILJ983169:IMM983172 IVF983169:IWI983172 JFB983169:JGE983172 JOX983169:JQA983172 JYT983169:JZW983172 KIP983169:KJS983172 KSL983169:KTO983172 LCH983169:LDK983172 LMD983169:LNG983172 LVZ983169:LXC983172 MFV983169:MGY983172 MPR983169:MQU983172 MZN983169:NAQ983172 NJJ983169:NKM983172 NTF983169:NUI983172 ODB983169:OEE983172 OMX983169:OOA983172 OWT983169:OXW983172 PGP983169:PHS983172 PQL983169:PRO983172 QAH983169:QBK983172 QKD983169:QLG983172 QTZ983169:QVC983172 RDV983169:REY983172 RNR983169:ROU983172 RXN983169:RYQ983172 SHJ983169:SIM983172 SRF983169:SSI983172 TBB983169:TCE983172 TKX983169:TMA983172 TUT983169:TVW983172 UEP983169:UFS983172 UOL983169:UPO983172 UYH983169:UZK983172 VID983169:VJG983172 VRZ983169:VTC983172 WBV983169:WCY983172 WLR983169:WMU983172 WVN983169:WWQ983172 RDV160:REY160 WBV160:WCY160 JB181:KE183 SX181:UA183 ACT181:ADW183 AMP181:ANS183 AWL181:AXO183 BGH181:BHK183 BQD181:BRG183 BZZ181:CBC183 CJV181:CKY183 CTR181:CUU183 DDN181:DEQ183 DNJ181:DOM183 DXF181:DYI183 EHB181:EIE183 EQX181:ESA183 FAT181:FBW183 FKP181:FLS183 FUL181:FVO183 GEH181:GFK183 GOD181:GPG183 GXZ181:GZC183 HHV181:HIY183 HRR181:HSU183 IBN181:ICQ183 ILJ181:IMM183 IVF181:IWI183 JFB181:JGE183 JOX181:JQA183 JYT181:JZW183 KIP181:KJS183 KSL181:KTO183 LCH181:LDK183 LMD181:LNG183 LVZ181:LXC183 MFV181:MGY183 MPR181:MQU183 MZN181:NAQ183 NJJ181:NKM183 NTF181:NUI183 ODB181:OEE183 OMX181:OOA183 OWT181:OXW183 PGP181:PHS183 PQL181:PRO183 QAH181:QBK183 QKD181:QLG183 QTZ181:QVC183 RDV181:REY183 RNR181:ROU183 RXN181:RYQ183 SHJ181:SIM183 SRF181:SSI183 TBB181:TCE183 TKX181:TMA183 TUT181:TVW183 UEP181:UFS183 UOL181:UPO183 UYH181:UZK183 VID181:VJG183 VRZ181:VTC183 WBV181:WCY183 WLR181:WMU183 WVN181:WWQ183 RXN160:RYQ160 TBB160:TCE160 JB178:KE179 SX178:UA179 ACT178:ADW179 AMP178:ANS179 AWL178:AXO179 BGH178:BHK179 BQD178:BRG179 BZZ178:CBC179 CJV178:CKY179 CTR178:CUU179 DDN178:DEQ179 DNJ178:DOM179 DXF178:DYI179 EHB178:EIE179 EQX178:ESA179 FAT178:FBW179 FKP178:FLS179 FUL178:FVO179 GEH178:GFK179 GOD178:GPG179 GXZ178:GZC179 HHV178:HIY179 HRR178:HSU179 IBN178:ICQ179 ILJ178:IMM179 IVF178:IWI179 JFB178:JGE179 JOX178:JQA179 JYT178:JZW179 KIP178:KJS179 KSL178:KTO179 LCH178:LDK179 LMD178:LNG179 LVZ178:LXC179 MFV178:MGY179 MPR178:MQU179 MZN178:NAQ179 NJJ178:NKM179 NTF178:NUI179 ODB178:OEE179 OMX178:OOA179 OWT178:OXW179 PGP178:PHS179 PQL178:PRO179 QAH178:QBK179 QKD178:QLG179 QTZ178:QVC179 RDV178:REY179 RNR178:ROU179 RXN178:RYQ179 SHJ178:SIM179 SRF178:SSI179 TBB178:TCE179 TKX178:TMA179 TUT178:TVW179 UEP178:UFS179 UOL178:UPO179 UYH178:UZK179 VID178:VJG179 VRZ178:VTC179 WBV178:WCY179 WLR178:WMU179 WVN178:WWQ179 SHJ160:SIM160 JB176:KE176 SX176:UA176 ACT176:ADW176 AMP176:ANS176 AWL176:AXO176 BGH176:BHK176 BQD176:BRG176 BZZ176:CBC176 CJV176:CKY176 CTR176:CUU176 DDN176:DEQ176 DNJ176:DOM176 DXF176:DYI176 EHB176:EIE176 EQX176:ESA176 FAT176:FBW176 FKP176:FLS176 FUL176:FVO176 GEH176:GFK176 GOD176:GPG176 GXZ176:GZC176 HHV176:HIY176 HRR176:HSU176 IBN176:ICQ176 ILJ176:IMM176 IVF176:IWI176 JFB176:JGE176 JOX176:JQA176 JYT176:JZW176 KIP176:KJS176 KSL176:KTO176 LCH176:LDK176 LMD176:LNG176 LVZ176:LXC176 MFV176:MGY176 MPR176:MQU176 MZN176:NAQ176 NJJ176:NKM176 NTF176:NUI176 ODB176:OEE176 OMX176:OOA176 OWT176:OXW176 PGP176:PHS176 PQL176:PRO176 QAH176:QBK176 QKD176:QLG176 QTZ176:QVC176 RDV176:REY176 RNR176:ROU176 RXN176:RYQ176 SHJ176:SIM176 SRF176:SSI176 TBB176:TCE176 TKX176:TMA176 TUT176:TVW176 UEP176:UFS176 UOL176:UPO176 UYH176:UZK176 VID176:VJG176 VRZ176:VTC176 WBV176:WCY176 WLR176:WMU176 WVN176:WWQ176 SRF160:SSI160 JB174:KE174 SX174:UA174 ACT174:ADW174 AMP174:ANS174 AWL174:AXO174 BGH174:BHK174 BQD174:BRG174 BZZ174:CBC174 CJV174:CKY174 CTR174:CUU174 DDN174:DEQ174 DNJ174:DOM174 DXF174:DYI174 EHB174:EIE174 EQX174:ESA174 FAT174:FBW174 FKP174:FLS174 FUL174:FVO174 GEH174:GFK174 GOD174:GPG174 GXZ174:GZC174 HHV174:HIY174 HRR174:HSU174 IBN174:ICQ174 ILJ174:IMM174 IVF174:IWI174 JFB174:JGE174 JOX174:JQA174 JYT174:JZW174 KIP174:KJS174 KSL174:KTO174 LCH174:LDK174 LMD174:LNG174 LVZ174:LXC174 MFV174:MGY174 MPR174:MQU174 MZN174:NAQ174 NJJ174:NKM174 NTF174:NUI174 ODB174:OEE174 OMX174:OOA174 OWT174:OXW174 PGP174:PHS174 PQL174:PRO174 QAH174:QBK174 QKD174:QLG174 QTZ174:QVC174 RDV174:REY174 RNR174:ROU174 RXN174:RYQ174 SHJ174:SIM174 SRF174:SSI174 TBB174:TCE174 TKX174:TMA174 TUT174:TVW174 UEP174:UFS174 UOL174:UPO174 UYH174:UZK174 VID174:VJG174 VRZ174:VTC174 WBV174:WCY174 WLR174:WMU174 WVN174:WWQ174 QKD160:QLG160 JB168:KE170 SX168:UA170 ACT168:ADW170 AMP168:ANS170 AWL168:AXO170 BGH168:BHK170 BQD168:BRG170 BZZ168:CBC170 CJV168:CKY170 CTR168:CUU170 DDN168:DEQ170 DNJ168:DOM170 DXF168:DYI170 EHB168:EIE170 EQX168:ESA170 FAT168:FBW170 FKP168:FLS170 FUL168:FVO170 GEH168:GFK170 GOD168:GPG170 GXZ168:GZC170 HHV168:HIY170 HRR168:HSU170 IBN168:ICQ170 ILJ168:IMM170 IVF168:IWI170 JFB168:JGE170 JOX168:JQA170 JYT168:JZW170 KIP168:KJS170 KSL168:KTO170 LCH168:LDK170 LMD168:LNG170 LVZ168:LXC170 MFV168:MGY170 MPR168:MQU170 MZN168:NAQ170 NJJ168:NKM170 NTF168:NUI170 ODB168:OEE170 OMX168:OOA170 OWT168:OXW170 PGP168:PHS170 PQL168:PRO170 QAH168:QBK170 QKD168:QLG170 QTZ168:QVC170 RDV168:REY170 RNR168:ROU170 RXN168:RYQ170 SHJ168:SIM170 SRF168:SSI170 TBB168:TCE170 TKX168:TMA170 TUT168:TVW170 UEP168:UFS170 UOL168:UPO170 UYH168:UZK170 VID168:VJG170 VRZ168:VTC170 WBV168:WCY170 WLR168:WMU170 WVN168:WWQ170 WLR160:WMU160 JB164:KE165 SX164:UA165 ACT164:ADW165 AMP164:ANS165 AWL164:AXO165 BGH164:BHK165 BQD164:BRG165 BZZ164:CBC165 CJV164:CKY165 CTR164:CUU165 DDN164:DEQ165 DNJ164:DOM165 DXF164:DYI165 EHB164:EIE165 EQX164:ESA165 FAT164:FBW165 FKP164:FLS165 FUL164:FVO165 GEH164:GFK165 GOD164:GPG165 GXZ164:GZC165 HHV164:HIY165 HRR164:HSU165 IBN164:ICQ165 ILJ164:IMM165 IVF164:IWI165 JFB164:JGE165 JOX164:JQA165 JYT164:JZW165 KIP164:KJS165 KSL164:KTO165 LCH164:LDK165 LMD164:LNG165 LVZ164:LXC165 MFV164:MGY165 MPR164:MQU165 MZN164:NAQ165 NJJ164:NKM165 NTF164:NUI165 ODB164:OEE165 OMX164:OOA165 OWT164:OXW165 PGP164:PHS165 PQL164:PRO165 QAH164:QBK165 QKD164:QLG165 QTZ164:QVC165 RDV164:REY165 RNR164:ROU165 RXN164:RYQ165 SHJ164:SIM165 SRF164:SSI165 TBB164:TCE165 TKX164:TMA165 TUT164:TVW165 UEP164:UFS165 UOL164:UPO165 UYH164:UZK165 VID164:VJG165 VRZ164:VTC165 WBV164:WCY165 WLR164:WMU165 WVN164:WWQ165 TUT160:TVW160 JB160:KE160 SX160:UA160 ACT160:ADW160 AMP160:ANS160 AWL160:AXO160 BGH160:BHK160 BQD160:BRG160 BZZ160:CBC160 CJV160:CKY160 CTR160:CUU160 DDN160:DEQ160 DNJ160:DOM160 DXF160:DYI160 EHB160:EIE160 EQX160:ESA160 FAT160:FBW160 FKP160:FLS160 FUL160:FVO160 GEH160:GFK160 GOD160:GPG160 GXZ160:GZC160 HHV160:HIY160 HRR160:HSU160 IBN160:ICQ160 ILJ160:IMM160 IVF160:IWI160 JFB160:JGE160 JOX160:JQA160 JYT160:JZW160 KIP160:KJS160 KSL160:KTO160 LCH160:LDK160 LMD160:LNG160 LVZ160:LXC160 MFV160:MGY160 MPR160:MQU160 MZN160:NAQ160 NJJ160:NKM160 NTF160:NUI160 ODB160:OEE160 OMX160:OOA160 OWT160:OXW160 PGP160:PHS160 PQL160:PRO160 QAH160:QBK160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78"/>
  <sheetViews>
    <sheetView workbookViewId="0">
      <selection activeCell="A5" sqref="A5"/>
    </sheetView>
  </sheetViews>
  <sheetFormatPr defaultColWidth="9.1796875" defaultRowHeight="14.5" x14ac:dyDescent="0.35"/>
  <cols>
    <col min="1" max="1" width="13.81640625" style="212" customWidth="1"/>
    <col min="2" max="2" width="13.7265625" style="212" customWidth="1"/>
    <col min="3" max="3" width="12.54296875" style="212" customWidth="1"/>
    <col min="4" max="4" width="25.1796875" style="212" customWidth="1"/>
    <col min="5" max="7" width="12.7265625" style="212" customWidth="1"/>
    <col min="8" max="8" width="30.6328125" style="212" customWidth="1"/>
    <col min="9" max="16384" width="9.1796875" style="212"/>
  </cols>
  <sheetData>
    <row r="1" spans="1:10" ht="65.25" customHeight="1" x14ac:dyDescent="0.35">
      <c r="A1" s="352" t="s">
        <v>82</v>
      </c>
      <c r="B1" s="353"/>
      <c r="C1" s="353"/>
      <c r="D1" s="353"/>
      <c r="E1" s="353"/>
      <c r="F1" s="353"/>
      <c r="G1" s="354"/>
    </row>
    <row r="2" spans="1:10" ht="46.5" customHeight="1" thickBot="1" x14ac:dyDescent="0.4">
      <c r="A2" s="355" t="s">
        <v>76</v>
      </c>
      <c r="B2" s="356"/>
      <c r="C2" s="356"/>
      <c r="D2" s="356"/>
      <c r="E2" s="356"/>
      <c r="F2" s="356"/>
    </row>
    <row r="3" spans="1:10" ht="22" customHeight="1" x14ac:dyDescent="0.45">
      <c r="A3" s="158" t="s">
        <v>335</v>
      </c>
      <c r="B3" s="361" t="str">
        <f>IF(COUNTBLANK('Student data'!D24:AQ24)=40,"No student is selected",'Student data'!AU25)</f>
        <v>No student is selected</v>
      </c>
      <c r="C3" s="362"/>
      <c r="D3" s="363"/>
      <c r="E3" s="364"/>
      <c r="F3" s="213"/>
    </row>
    <row r="4" spans="1:10" ht="22" customHeight="1" thickBot="1" x14ac:dyDescent="0.4">
      <c r="A4" s="159" t="s">
        <v>336</v>
      </c>
      <c r="B4" s="160" t="str">
        <f>'Student data'!N8</f>
        <v>0/300</v>
      </c>
      <c r="C4" s="365" t="s">
        <v>337</v>
      </c>
      <c r="D4" s="365"/>
      <c r="E4" s="161" t="str">
        <f>'Student data'!O8</f>
        <v>Grade U</v>
      </c>
      <c r="F4" s="213"/>
    </row>
    <row r="5" spans="1:10" ht="22" customHeight="1" thickBot="1" x14ac:dyDescent="0.4">
      <c r="A5" s="214"/>
      <c r="B5" s="357"/>
      <c r="C5" s="358"/>
      <c r="D5" s="213"/>
      <c r="E5" s="213"/>
      <c r="F5" s="213"/>
      <c r="G5" s="244"/>
      <c r="H5" s="244"/>
    </row>
    <row r="6" spans="1:10" s="216" customFormat="1" ht="47.25" customHeight="1" thickBot="1" x14ac:dyDescent="0.4">
      <c r="A6" s="359" t="s">
        <v>340</v>
      </c>
      <c r="B6" s="360"/>
      <c r="C6" s="360"/>
      <c r="D6" s="360"/>
      <c r="E6" s="206" t="s">
        <v>343</v>
      </c>
      <c r="F6" s="206" t="s">
        <v>4</v>
      </c>
      <c r="G6" s="199" t="s">
        <v>344</v>
      </c>
      <c r="I6" s="345" t="s">
        <v>172</v>
      </c>
      <c r="J6" s="346"/>
    </row>
    <row r="7" spans="1:10" x14ac:dyDescent="0.35">
      <c r="A7" s="143"/>
      <c r="B7" s="20"/>
      <c r="C7" s="20"/>
      <c r="D7" s="20" t="s">
        <v>10</v>
      </c>
      <c r="E7" s="149">
        <f>SUMIF(D23:D71,"Number",C23:C71)</f>
        <v>25</v>
      </c>
      <c r="F7" s="149">
        <f>SUMIF(D23:D71,"Number",F23:F71)</f>
        <v>0</v>
      </c>
      <c r="G7" s="190">
        <f t="shared" ref="G7:G12" si="0">F7/E7</f>
        <v>0</v>
      </c>
      <c r="I7" s="229">
        <v>5</v>
      </c>
      <c r="J7" s="230">
        <v>55</v>
      </c>
    </row>
    <row r="8" spans="1:10" x14ac:dyDescent="0.35">
      <c r="A8" s="147"/>
      <c r="B8" s="21"/>
      <c r="C8" s="21"/>
      <c r="D8" s="21" t="s">
        <v>11</v>
      </c>
      <c r="E8" s="3">
        <f>SUMIF(D23:D71,"Algebra",C23:C71)</f>
        <v>19</v>
      </c>
      <c r="F8" s="3">
        <f>SUMIF(D23:D71,"Algebra",F23:F71)</f>
        <v>0</v>
      </c>
      <c r="G8" s="162">
        <f t="shared" si="0"/>
        <v>0</v>
      </c>
      <c r="I8" s="231">
        <v>4</v>
      </c>
      <c r="J8" s="232">
        <v>44</v>
      </c>
    </row>
    <row r="9" spans="1:10" x14ac:dyDescent="0.35">
      <c r="A9" s="148"/>
      <c r="B9" s="22"/>
      <c r="C9" s="22"/>
      <c r="D9" s="22" t="s">
        <v>15</v>
      </c>
      <c r="E9" s="4">
        <f>SUMIF(D23:D71,"RPR",C23:C71)</f>
        <v>19</v>
      </c>
      <c r="F9" s="4">
        <f>SUMIF(D23:D71,"RPR",F23:F71)</f>
        <v>0</v>
      </c>
      <c r="G9" s="163">
        <f t="shared" si="0"/>
        <v>0</v>
      </c>
      <c r="I9" s="231">
        <v>3</v>
      </c>
      <c r="J9" s="232">
        <v>32</v>
      </c>
    </row>
    <row r="10" spans="1:10" x14ac:dyDescent="0.35">
      <c r="A10" s="144"/>
      <c r="B10" s="23"/>
      <c r="C10" s="23"/>
      <c r="D10" s="23" t="s">
        <v>7</v>
      </c>
      <c r="E10" s="5">
        <f>SUMIF(D23:D71,"Geometry and measures",C23:C71)</f>
        <v>21</v>
      </c>
      <c r="F10" s="5">
        <f>SUMIF(D23:D71,"Geometry and measures",F23:F71)</f>
        <v>0</v>
      </c>
      <c r="G10" s="164">
        <f t="shared" si="0"/>
        <v>0</v>
      </c>
      <c r="I10" s="231">
        <v>2</v>
      </c>
      <c r="J10" s="232">
        <v>19</v>
      </c>
    </row>
    <row r="11" spans="1:10" x14ac:dyDescent="0.35">
      <c r="A11" s="145"/>
      <c r="B11" s="24"/>
      <c r="C11" s="24"/>
      <c r="D11" s="24" t="s">
        <v>16</v>
      </c>
      <c r="E11" s="6">
        <f>SUMIF(D23:D71,"Probability",C23:C71)</f>
        <v>12</v>
      </c>
      <c r="F11" s="6">
        <f>SUMIF(D23:D71,"Probability",F23:F71)</f>
        <v>0</v>
      </c>
      <c r="G11" s="165">
        <f t="shared" si="0"/>
        <v>0</v>
      </c>
      <c r="I11" s="231">
        <v>1</v>
      </c>
      <c r="J11" s="232">
        <v>6</v>
      </c>
    </row>
    <row r="12" spans="1:10" ht="15" thickBot="1" x14ac:dyDescent="0.4">
      <c r="A12" s="166"/>
      <c r="B12" s="154"/>
      <c r="C12" s="154"/>
      <c r="D12" s="208" t="s">
        <v>5</v>
      </c>
      <c r="E12" s="7">
        <f>SUMIF(D23:D71,"Statistics",C23:C71)</f>
        <v>4</v>
      </c>
      <c r="F12" s="7">
        <f>SUMIF(D23:D71,"Statistics",F23:F71)</f>
        <v>0</v>
      </c>
      <c r="G12" s="167">
        <f t="shared" si="0"/>
        <v>0</v>
      </c>
      <c r="I12" s="233" t="s">
        <v>39</v>
      </c>
      <c r="J12" s="234">
        <v>0</v>
      </c>
    </row>
    <row r="13" spans="1:10" x14ac:dyDescent="0.35">
      <c r="A13" s="56"/>
      <c r="B13" s="29"/>
      <c r="C13" s="29"/>
      <c r="D13" s="8"/>
      <c r="E13" s="9"/>
      <c r="F13" s="9"/>
      <c r="G13" s="179"/>
    </row>
    <row r="14" spans="1:10" x14ac:dyDescent="0.35">
      <c r="A14" s="170"/>
      <c r="B14" s="155"/>
      <c r="C14" s="155"/>
      <c r="D14" s="209" t="s">
        <v>8</v>
      </c>
      <c r="E14" s="10">
        <f>SUMIF(E23:E71,"AO1",C23:C71)</f>
        <v>32</v>
      </c>
      <c r="F14" s="10">
        <f>SUMIF(E23:E71,"AO1",F23:F71)</f>
        <v>0</v>
      </c>
      <c r="G14" s="171">
        <f>F14/E14</f>
        <v>0</v>
      </c>
    </row>
    <row r="15" spans="1:10" x14ac:dyDescent="0.35">
      <c r="A15" s="146"/>
      <c r="B15" s="26"/>
      <c r="C15" s="26"/>
      <c r="D15" s="26" t="s">
        <v>6</v>
      </c>
      <c r="E15" s="11">
        <f>SUMIF(E23:E71,"AO2",C23:C71)</f>
        <v>28</v>
      </c>
      <c r="F15" s="11">
        <f>SUMIF(E23:E71,"AO2",F23:F71)</f>
        <v>0</v>
      </c>
      <c r="G15" s="172">
        <f>F15/E15</f>
        <v>0</v>
      </c>
    </row>
    <row r="16" spans="1:10" x14ac:dyDescent="0.35">
      <c r="A16" s="173"/>
      <c r="B16" s="156"/>
      <c r="C16" s="156"/>
      <c r="D16" s="207" t="s">
        <v>9</v>
      </c>
      <c r="E16" s="12">
        <f>SUMIF(E23:E71,"AO3",C23:C71)</f>
        <v>40</v>
      </c>
      <c r="F16" s="12">
        <f>SUMIF(E23:E71,"AO3",F23:F71)</f>
        <v>0</v>
      </c>
      <c r="G16" s="174">
        <f>F16/E16</f>
        <v>0</v>
      </c>
    </row>
    <row r="17" spans="1:10" x14ac:dyDescent="0.35">
      <c r="A17" s="56"/>
      <c r="B17" s="29"/>
      <c r="C17" s="29"/>
      <c r="D17" s="8"/>
      <c r="E17" s="9"/>
      <c r="F17" s="9"/>
      <c r="G17" s="72"/>
    </row>
    <row r="18" spans="1:10" x14ac:dyDescent="0.35">
      <c r="A18" s="176"/>
      <c r="B18" s="157"/>
      <c r="C18" s="157"/>
      <c r="D18" s="210" t="s">
        <v>338</v>
      </c>
      <c r="E18" s="33">
        <f>SUMIF(B23:B71,"&lt;&gt;",C23:C71)</f>
        <v>25</v>
      </c>
      <c r="F18" s="33">
        <f>SUMIF(B23:B71,"&lt;&gt;",F23:F71)</f>
        <v>0</v>
      </c>
      <c r="G18" s="177">
        <f t="shared" ref="G18" si="1">F18/E18</f>
        <v>0</v>
      </c>
    </row>
    <row r="19" spans="1:10" ht="15" thickBot="1" x14ac:dyDescent="0.4">
      <c r="A19" s="180"/>
      <c r="B19" s="27"/>
      <c r="C19" s="27"/>
      <c r="D19" s="27"/>
      <c r="E19" s="152"/>
      <c r="F19" s="152"/>
      <c r="G19" s="181"/>
    </row>
    <row r="20" spans="1:10" ht="16" thickBot="1" x14ac:dyDescent="0.4">
      <c r="A20" s="193"/>
      <c r="B20" s="194"/>
      <c r="C20" s="194"/>
      <c r="D20" s="194" t="s">
        <v>347</v>
      </c>
      <c r="E20" s="196">
        <v>100</v>
      </c>
      <c r="F20" s="197">
        <f>SUM(F23:F71)</f>
        <v>0</v>
      </c>
      <c r="G20" s="198">
        <f>F20/E20</f>
        <v>0</v>
      </c>
      <c r="H20" s="366" t="str">
        <f>"Grade "&amp;IF(F20&lt;J11,"u",IF(F20&lt;J10,"1",IF(F20&lt;J9,"2",IF(F20&lt;J8,"3",IF(F20&lt;J7,"4","5")))))</f>
        <v>Grade u</v>
      </c>
      <c r="I20" s="367"/>
      <c r="J20" s="368"/>
    </row>
    <row r="21" spans="1:10" ht="15" thickBot="1" x14ac:dyDescent="0.4">
      <c r="A21" s="241"/>
      <c r="B21" s="244"/>
      <c r="C21" s="244"/>
      <c r="D21" s="244"/>
      <c r="E21" s="244"/>
      <c r="F21" s="244"/>
      <c r="G21" s="218"/>
      <c r="H21" s="381"/>
      <c r="I21" s="381"/>
      <c r="J21" s="382"/>
    </row>
    <row r="22" spans="1:10" ht="42.5" thickBot="1" x14ac:dyDescent="0.4">
      <c r="A22" s="205" t="s">
        <v>0</v>
      </c>
      <c r="B22" s="206" t="s">
        <v>321</v>
      </c>
      <c r="C22" s="206" t="s">
        <v>1</v>
      </c>
      <c r="D22" s="206" t="s">
        <v>2</v>
      </c>
      <c r="E22" s="206" t="s">
        <v>3</v>
      </c>
      <c r="F22" s="206" t="s">
        <v>4</v>
      </c>
      <c r="G22" s="206" t="s">
        <v>141</v>
      </c>
      <c r="H22" s="369" t="s">
        <v>36</v>
      </c>
      <c r="I22" s="370"/>
      <c r="J22" s="371"/>
    </row>
    <row r="23" spans="1:10" ht="15" customHeight="1" x14ac:dyDescent="0.35">
      <c r="A23" s="200" t="s">
        <v>83</v>
      </c>
      <c r="B23" s="201"/>
      <c r="C23" s="202">
        <v>1</v>
      </c>
      <c r="D23" s="202" t="s">
        <v>5</v>
      </c>
      <c r="E23" s="203" t="s">
        <v>6</v>
      </c>
      <c r="F23" s="204">
        <f>SUMIF('Student data'!$D$24:$AQ$24,"x",'Student data'!D42:AQ42)</f>
        <v>0</v>
      </c>
      <c r="G23" s="235">
        <f>F23/C23</f>
        <v>0</v>
      </c>
      <c r="H23" s="378" t="s">
        <v>200</v>
      </c>
      <c r="I23" s="379"/>
      <c r="J23" s="380"/>
    </row>
    <row r="24" spans="1:10" x14ac:dyDescent="0.35">
      <c r="A24" s="182" t="s">
        <v>128</v>
      </c>
      <c r="B24" s="17"/>
      <c r="C24" s="18">
        <v>1</v>
      </c>
      <c r="D24" s="18" t="s">
        <v>5</v>
      </c>
      <c r="E24" s="19" t="s">
        <v>6</v>
      </c>
      <c r="F24" s="30">
        <f>SUMIF('Student data'!$D$24:$AQ$24,"x",'Student data'!D43:AQ43)</f>
        <v>0</v>
      </c>
      <c r="G24" s="236">
        <f t="shared" ref="G24:G71" si="2">F24/C24</f>
        <v>0</v>
      </c>
      <c r="H24" s="372" t="s">
        <v>201</v>
      </c>
      <c r="I24" s="373"/>
      <c r="J24" s="374"/>
    </row>
    <row r="25" spans="1:10" x14ac:dyDescent="0.35">
      <c r="A25" s="182" t="s">
        <v>129</v>
      </c>
      <c r="B25" s="17"/>
      <c r="C25" s="18">
        <v>1</v>
      </c>
      <c r="D25" s="18" t="s">
        <v>5</v>
      </c>
      <c r="E25" s="19" t="s">
        <v>6</v>
      </c>
      <c r="F25" s="30">
        <f>SUMIF('Student data'!$D$24:$AQ$24,"x",'Student data'!D44:AQ44)</f>
        <v>0</v>
      </c>
      <c r="G25" s="236">
        <f t="shared" si="2"/>
        <v>0</v>
      </c>
      <c r="H25" s="372" t="s">
        <v>201</v>
      </c>
      <c r="I25" s="373"/>
      <c r="J25" s="374"/>
    </row>
    <row r="26" spans="1:10" x14ac:dyDescent="0.35">
      <c r="A26" s="182" t="s">
        <v>151</v>
      </c>
      <c r="B26" s="17"/>
      <c r="C26" s="18">
        <v>1</v>
      </c>
      <c r="D26" s="18" t="s">
        <v>5</v>
      </c>
      <c r="E26" s="19" t="s">
        <v>6</v>
      </c>
      <c r="F26" s="30">
        <f>SUMIF('Student data'!$D$24:$AQ$24,"x",'Student data'!D45:AQ45)</f>
        <v>0</v>
      </c>
      <c r="G26" s="236">
        <f t="shared" si="2"/>
        <v>0</v>
      </c>
      <c r="H26" s="372" t="s">
        <v>201</v>
      </c>
      <c r="I26" s="373"/>
      <c r="J26" s="374"/>
    </row>
    <row r="27" spans="1:10" x14ac:dyDescent="0.35">
      <c r="A27" s="182" t="s">
        <v>85</v>
      </c>
      <c r="B27" s="17"/>
      <c r="C27" s="18">
        <v>2</v>
      </c>
      <c r="D27" s="18" t="s">
        <v>7</v>
      </c>
      <c r="E27" s="19" t="s">
        <v>6</v>
      </c>
      <c r="F27" s="30">
        <f>SUMIF('Student data'!$D$24:$AQ$24,"x",'Student data'!D46:AQ46)</f>
        <v>0</v>
      </c>
      <c r="G27" s="236">
        <f t="shared" si="2"/>
        <v>0</v>
      </c>
      <c r="H27" s="372" t="s">
        <v>202</v>
      </c>
      <c r="I27" s="373"/>
      <c r="J27" s="374"/>
    </row>
    <row r="28" spans="1:10" x14ac:dyDescent="0.35">
      <c r="A28" s="183" t="s">
        <v>86</v>
      </c>
      <c r="B28" s="25"/>
      <c r="C28" s="18">
        <v>2</v>
      </c>
      <c r="D28" s="18" t="s">
        <v>7</v>
      </c>
      <c r="E28" s="19" t="s">
        <v>6</v>
      </c>
      <c r="F28" s="30">
        <f>SUMIF('Student data'!$D$24:$AQ$24,"x",'Student data'!D47:AQ47)</f>
        <v>0</v>
      </c>
      <c r="G28" s="236">
        <f t="shared" si="2"/>
        <v>0</v>
      </c>
      <c r="H28" s="372" t="s">
        <v>203</v>
      </c>
      <c r="I28" s="373"/>
      <c r="J28" s="374"/>
    </row>
    <row r="29" spans="1:10" ht="15" customHeight="1" x14ac:dyDescent="0.35">
      <c r="A29" s="183" t="s">
        <v>152</v>
      </c>
      <c r="B29" s="25"/>
      <c r="C29" s="18">
        <v>2</v>
      </c>
      <c r="D29" s="18" t="s">
        <v>7</v>
      </c>
      <c r="E29" s="19" t="s">
        <v>8</v>
      </c>
      <c r="F29" s="30">
        <f>SUMIF('Student data'!$D$24:$AQ$24,"x",'Student data'!D48:AQ48)</f>
        <v>0</v>
      </c>
      <c r="G29" s="236">
        <f t="shared" si="2"/>
        <v>0</v>
      </c>
      <c r="H29" s="372" t="s">
        <v>204</v>
      </c>
      <c r="I29" s="373"/>
      <c r="J29" s="374"/>
    </row>
    <row r="30" spans="1:10" ht="15" customHeight="1" x14ac:dyDescent="0.35">
      <c r="A30" s="183" t="s">
        <v>109</v>
      </c>
      <c r="B30" s="25"/>
      <c r="C30" s="18">
        <v>1</v>
      </c>
      <c r="D30" s="18" t="s">
        <v>80</v>
      </c>
      <c r="E30" s="19" t="s">
        <v>8</v>
      </c>
      <c r="F30" s="30">
        <f>SUMIF('Student data'!$D$24:$AQ$24,"x",'Student data'!D49:AQ49)</f>
        <v>0</v>
      </c>
      <c r="G30" s="236">
        <f t="shared" si="2"/>
        <v>0</v>
      </c>
      <c r="H30" s="372" t="s">
        <v>205</v>
      </c>
      <c r="I30" s="373"/>
      <c r="J30" s="374"/>
    </row>
    <row r="31" spans="1:10" ht="15" customHeight="1" x14ac:dyDescent="0.35">
      <c r="A31" s="183" t="s">
        <v>89</v>
      </c>
      <c r="B31" s="25"/>
      <c r="C31" s="18">
        <v>1</v>
      </c>
      <c r="D31" s="18" t="s">
        <v>80</v>
      </c>
      <c r="E31" s="19" t="s">
        <v>8</v>
      </c>
      <c r="F31" s="30">
        <f>SUMIF('Student data'!$D$24:$AQ$24,"x",'Student data'!D50:AQ50)</f>
        <v>0</v>
      </c>
      <c r="G31" s="236">
        <f t="shared" si="2"/>
        <v>0</v>
      </c>
      <c r="H31" s="372" t="s">
        <v>206</v>
      </c>
      <c r="I31" s="373"/>
      <c r="J31" s="374"/>
    </row>
    <row r="32" spans="1:10" ht="15" customHeight="1" x14ac:dyDescent="0.35">
      <c r="A32" s="183" t="s">
        <v>90</v>
      </c>
      <c r="B32" s="25"/>
      <c r="C32" s="18">
        <v>1</v>
      </c>
      <c r="D32" s="18" t="s">
        <v>10</v>
      </c>
      <c r="E32" s="19" t="s">
        <v>8</v>
      </c>
      <c r="F32" s="30">
        <f>SUMIF('Student data'!$D$24:$AQ$24,"x",'Student data'!D51:AQ51)</f>
        <v>0</v>
      </c>
      <c r="G32" s="236">
        <f t="shared" si="2"/>
        <v>0</v>
      </c>
      <c r="H32" s="372" t="s">
        <v>207</v>
      </c>
      <c r="I32" s="373"/>
      <c r="J32" s="374"/>
    </row>
    <row r="33" spans="1:10" ht="15" customHeight="1" x14ac:dyDescent="0.35">
      <c r="A33" s="183" t="s">
        <v>91</v>
      </c>
      <c r="B33" s="25"/>
      <c r="C33" s="18">
        <v>1</v>
      </c>
      <c r="D33" s="18" t="s">
        <v>10</v>
      </c>
      <c r="E33" s="19" t="s">
        <v>8</v>
      </c>
      <c r="F33" s="30">
        <f>SUMIF('Student data'!$D$24:$AQ$24,"x",'Student data'!D52:AQ52)</f>
        <v>0</v>
      </c>
      <c r="G33" s="236">
        <f t="shared" si="2"/>
        <v>0</v>
      </c>
      <c r="H33" s="372" t="s">
        <v>207</v>
      </c>
      <c r="I33" s="373"/>
      <c r="J33" s="374"/>
    </row>
    <row r="34" spans="1:10" ht="15" customHeight="1" x14ac:dyDescent="0.35">
      <c r="A34" s="183" t="s">
        <v>130</v>
      </c>
      <c r="B34" s="25"/>
      <c r="C34" s="18">
        <v>1</v>
      </c>
      <c r="D34" s="18" t="s">
        <v>16</v>
      </c>
      <c r="E34" s="19" t="s">
        <v>6</v>
      </c>
      <c r="F34" s="30">
        <f>SUMIF('Student data'!$D$24:$AQ$24,"x",'Student data'!D53:AQ53)</f>
        <v>0</v>
      </c>
      <c r="G34" s="236">
        <f t="shared" si="2"/>
        <v>0</v>
      </c>
      <c r="H34" s="372" t="s">
        <v>208</v>
      </c>
      <c r="I34" s="373"/>
      <c r="J34" s="374"/>
    </row>
    <row r="35" spans="1:10" ht="15" customHeight="1" x14ac:dyDescent="0.35">
      <c r="A35" s="183" t="s">
        <v>131</v>
      </c>
      <c r="B35" s="25"/>
      <c r="C35" s="18">
        <v>1</v>
      </c>
      <c r="D35" s="18" t="s">
        <v>16</v>
      </c>
      <c r="E35" s="19" t="s">
        <v>6</v>
      </c>
      <c r="F35" s="30">
        <f>SUMIF('Student data'!$D$24:$AQ$24,"x",'Student data'!D54:AQ54)</f>
        <v>0</v>
      </c>
      <c r="G35" s="236">
        <f t="shared" si="2"/>
        <v>0</v>
      </c>
      <c r="H35" s="372" t="s">
        <v>208</v>
      </c>
      <c r="I35" s="373"/>
      <c r="J35" s="374"/>
    </row>
    <row r="36" spans="1:10" ht="15" customHeight="1" x14ac:dyDescent="0.35">
      <c r="A36" s="183" t="s">
        <v>153</v>
      </c>
      <c r="B36" s="25"/>
      <c r="C36" s="18">
        <v>1</v>
      </c>
      <c r="D36" s="18" t="s">
        <v>16</v>
      </c>
      <c r="E36" s="19" t="s">
        <v>6</v>
      </c>
      <c r="F36" s="30">
        <f>SUMIF('Student data'!$D$24:$AQ$24,"x",'Student data'!D55:AQ55)</f>
        <v>0</v>
      </c>
      <c r="G36" s="236">
        <f t="shared" si="2"/>
        <v>0</v>
      </c>
      <c r="H36" s="372" t="s">
        <v>208</v>
      </c>
      <c r="I36" s="373"/>
      <c r="J36" s="374"/>
    </row>
    <row r="37" spans="1:10" ht="15" customHeight="1" x14ac:dyDescent="0.35">
      <c r="A37" s="183" t="s">
        <v>93</v>
      </c>
      <c r="B37" s="25"/>
      <c r="C37" s="18">
        <v>2</v>
      </c>
      <c r="D37" s="18" t="s">
        <v>80</v>
      </c>
      <c r="E37" s="19" t="s">
        <v>8</v>
      </c>
      <c r="F37" s="30">
        <f>SUMIF('Student data'!$D$24:$AQ$24,"x",'Student data'!D56:AQ56)</f>
        <v>0</v>
      </c>
      <c r="G37" s="236">
        <f t="shared" si="2"/>
        <v>0</v>
      </c>
      <c r="H37" s="372" t="s">
        <v>209</v>
      </c>
      <c r="I37" s="373"/>
      <c r="J37" s="374"/>
    </row>
    <row r="38" spans="1:10" ht="15" customHeight="1" x14ac:dyDescent="0.35">
      <c r="A38" s="183" t="s">
        <v>94</v>
      </c>
      <c r="B38" s="25"/>
      <c r="C38" s="18">
        <v>2</v>
      </c>
      <c r="D38" s="18" t="s">
        <v>80</v>
      </c>
      <c r="E38" s="19" t="s">
        <v>8</v>
      </c>
      <c r="F38" s="30">
        <f>SUMIF('Student data'!$D$24:$AQ$24,"x",'Student data'!D57:AQ57)</f>
        <v>0</v>
      </c>
      <c r="G38" s="236">
        <f t="shared" si="2"/>
        <v>0</v>
      </c>
      <c r="H38" s="372" t="s">
        <v>210</v>
      </c>
      <c r="I38" s="373"/>
      <c r="J38" s="374"/>
    </row>
    <row r="39" spans="1:10" ht="15" customHeight="1" x14ac:dyDescent="0.35">
      <c r="A39" s="183" t="s">
        <v>154</v>
      </c>
      <c r="B39" s="25"/>
      <c r="C39" s="18">
        <v>2</v>
      </c>
      <c r="D39" s="18" t="s">
        <v>10</v>
      </c>
      <c r="E39" s="19" t="s">
        <v>9</v>
      </c>
      <c r="F39" s="30">
        <f>SUMIF('Student data'!$D$24:$AQ$24,"x",'Student data'!D58:AQ58)</f>
        <v>0</v>
      </c>
      <c r="G39" s="236">
        <f t="shared" si="2"/>
        <v>0</v>
      </c>
      <c r="H39" s="372" t="s">
        <v>211</v>
      </c>
      <c r="I39" s="373"/>
      <c r="J39" s="374"/>
    </row>
    <row r="40" spans="1:10" ht="15" customHeight="1" x14ac:dyDescent="0.35">
      <c r="A40" s="183" t="s">
        <v>112</v>
      </c>
      <c r="B40" s="25"/>
      <c r="C40" s="18">
        <v>1</v>
      </c>
      <c r="D40" s="18" t="s">
        <v>16</v>
      </c>
      <c r="E40" s="19" t="s">
        <v>6</v>
      </c>
      <c r="F40" s="30">
        <f>SUMIF('Student data'!$D$24:$AQ$24,"x",'Student data'!D59:AQ59)</f>
        <v>0</v>
      </c>
      <c r="G40" s="236">
        <f t="shared" si="2"/>
        <v>0</v>
      </c>
      <c r="H40" s="372" t="s">
        <v>212</v>
      </c>
      <c r="I40" s="373"/>
      <c r="J40" s="374"/>
    </row>
    <row r="41" spans="1:10" ht="15" customHeight="1" x14ac:dyDescent="0.35">
      <c r="A41" s="183" t="s">
        <v>170</v>
      </c>
      <c r="B41" s="25"/>
      <c r="C41" s="18">
        <v>1</v>
      </c>
      <c r="D41" s="18" t="s">
        <v>16</v>
      </c>
      <c r="E41" s="19" t="s">
        <v>6</v>
      </c>
      <c r="F41" s="30">
        <f>SUMIF('Student data'!$D$24:$AQ$24,"x",'Student data'!D60:AQ60)</f>
        <v>0</v>
      </c>
      <c r="G41" s="236">
        <f t="shared" si="2"/>
        <v>0</v>
      </c>
      <c r="H41" s="372" t="s">
        <v>213</v>
      </c>
      <c r="I41" s="373"/>
      <c r="J41" s="374"/>
    </row>
    <row r="42" spans="1:10" ht="15" customHeight="1" x14ac:dyDescent="0.35">
      <c r="A42" s="183" t="s">
        <v>171</v>
      </c>
      <c r="B42" s="25"/>
      <c r="C42" s="18">
        <v>1</v>
      </c>
      <c r="D42" s="18" t="s">
        <v>16</v>
      </c>
      <c r="E42" s="19" t="s">
        <v>6</v>
      </c>
      <c r="F42" s="30">
        <f>SUMIF('Student data'!$D$24:$AQ$24,"x",'Student data'!D61:AQ61)</f>
        <v>0</v>
      </c>
      <c r="G42" s="236">
        <f t="shared" si="2"/>
        <v>0</v>
      </c>
      <c r="H42" s="372" t="s">
        <v>212</v>
      </c>
      <c r="I42" s="373"/>
      <c r="J42" s="374"/>
    </row>
    <row r="43" spans="1:10" ht="15" customHeight="1" x14ac:dyDescent="0.35">
      <c r="A43" s="183" t="s">
        <v>114</v>
      </c>
      <c r="B43" s="25"/>
      <c r="C43" s="18">
        <v>2</v>
      </c>
      <c r="D43" s="18" t="s">
        <v>16</v>
      </c>
      <c r="E43" s="19" t="s">
        <v>6</v>
      </c>
      <c r="F43" s="30">
        <f>SUMIF('Student data'!$D$24:$AQ$24,"x",'Student data'!D62:AQ62)</f>
        <v>0</v>
      </c>
      <c r="G43" s="236">
        <f t="shared" si="2"/>
        <v>0</v>
      </c>
      <c r="H43" s="372" t="s">
        <v>214</v>
      </c>
      <c r="I43" s="373"/>
      <c r="J43" s="374"/>
    </row>
    <row r="44" spans="1:10" ht="15" customHeight="1" x14ac:dyDescent="0.35">
      <c r="A44" s="183" t="s">
        <v>97</v>
      </c>
      <c r="B44" s="25"/>
      <c r="C44" s="18">
        <v>2</v>
      </c>
      <c r="D44" s="18" t="s">
        <v>10</v>
      </c>
      <c r="E44" s="19" t="s">
        <v>9</v>
      </c>
      <c r="F44" s="30">
        <f>SUMIF('Student data'!$D$24:$AQ$24,"x",'Student data'!D63:AQ63)</f>
        <v>0</v>
      </c>
      <c r="G44" s="236">
        <f t="shared" si="2"/>
        <v>0</v>
      </c>
      <c r="H44" s="372" t="s">
        <v>215</v>
      </c>
      <c r="I44" s="373"/>
      <c r="J44" s="374"/>
    </row>
    <row r="45" spans="1:10" ht="15" customHeight="1" x14ac:dyDescent="0.35">
      <c r="A45" s="183" t="s">
        <v>98</v>
      </c>
      <c r="B45" s="25"/>
      <c r="C45" s="18">
        <v>3</v>
      </c>
      <c r="D45" s="18" t="s">
        <v>80</v>
      </c>
      <c r="E45" s="19" t="s">
        <v>8</v>
      </c>
      <c r="F45" s="30">
        <f>SUMIF('Student data'!$D$24:$AQ$24,"x",'Student data'!D64:AQ64)</f>
        <v>0</v>
      </c>
      <c r="G45" s="236">
        <f t="shared" si="2"/>
        <v>0</v>
      </c>
      <c r="H45" s="372" t="s">
        <v>225</v>
      </c>
      <c r="I45" s="373"/>
      <c r="J45" s="374"/>
    </row>
    <row r="46" spans="1:10" ht="15" customHeight="1" x14ac:dyDescent="0.35">
      <c r="A46" s="184" t="s">
        <v>117</v>
      </c>
      <c r="B46" s="28"/>
      <c r="C46" s="18">
        <v>2</v>
      </c>
      <c r="D46" s="18" t="s">
        <v>11</v>
      </c>
      <c r="E46" s="19" t="s">
        <v>8</v>
      </c>
      <c r="F46" s="30">
        <f>SUMIF('Student data'!$D$24:$AQ$24,"x",'Student data'!D65:AQ65)</f>
        <v>0</v>
      </c>
      <c r="G46" s="236">
        <f t="shared" si="2"/>
        <v>0</v>
      </c>
      <c r="H46" s="372" t="s">
        <v>216</v>
      </c>
      <c r="I46" s="373"/>
      <c r="J46" s="374"/>
    </row>
    <row r="47" spans="1:10" ht="15" customHeight="1" x14ac:dyDescent="0.35">
      <c r="A47" s="184" t="s">
        <v>118</v>
      </c>
      <c r="B47" s="28"/>
      <c r="C47" s="18">
        <v>2</v>
      </c>
      <c r="D47" s="18" t="s">
        <v>11</v>
      </c>
      <c r="E47" s="19" t="s">
        <v>8</v>
      </c>
      <c r="F47" s="30">
        <f>SUMIF('Student data'!$D$24:$AQ$24,"x",'Student data'!D66:AQ66)</f>
        <v>0</v>
      </c>
      <c r="G47" s="236">
        <f t="shared" si="2"/>
        <v>0</v>
      </c>
      <c r="H47" s="372" t="s">
        <v>217</v>
      </c>
      <c r="I47" s="373"/>
      <c r="J47" s="374"/>
    </row>
    <row r="48" spans="1:10" ht="15" customHeight="1" x14ac:dyDescent="0.35">
      <c r="A48" s="184" t="s">
        <v>155</v>
      </c>
      <c r="B48" s="28"/>
      <c r="C48" s="18">
        <v>1</v>
      </c>
      <c r="D48" s="18" t="s">
        <v>11</v>
      </c>
      <c r="E48" s="19" t="s">
        <v>8</v>
      </c>
      <c r="F48" s="30">
        <f>SUMIF('Student data'!$D$24:$AQ$24,"x",'Student data'!D67:AQ67)</f>
        <v>0</v>
      </c>
      <c r="G48" s="236">
        <f t="shared" si="2"/>
        <v>0</v>
      </c>
      <c r="H48" s="372" t="s">
        <v>218</v>
      </c>
      <c r="I48" s="373"/>
      <c r="J48" s="374"/>
    </row>
    <row r="49" spans="1:10" x14ac:dyDescent="0.35">
      <c r="A49" s="184" t="s">
        <v>119</v>
      </c>
      <c r="B49" s="28"/>
      <c r="C49" s="18">
        <v>1</v>
      </c>
      <c r="D49" s="18" t="s">
        <v>11</v>
      </c>
      <c r="E49" s="19" t="s">
        <v>8</v>
      </c>
      <c r="F49" s="30">
        <f>SUMIF('Student data'!$D$24:$AQ$24,"x",'Student data'!D68:AQ68)</f>
        <v>0</v>
      </c>
      <c r="G49" s="236">
        <f t="shared" si="2"/>
        <v>0</v>
      </c>
      <c r="H49" s="372" t="s">
        <v>219</v>
      </c>
      <c r="I49" s="373"/>
      <c r="J49" s="374"/>
    </row>
    <row r="50" spans="1:10" ht="15" customHeight="1" x14ac:dyDescent="0.35">
      <c r="A50" s="184" t="s">
        <v>156</v>
      </c>
      <c r="B50" s="28"/>
      <c r="C50" s="18">
        <v>1</v>
      </c>
      <c r="D50" s="18" t="s">
        <v>11</v>
      </c>
      <c r="E50" s="19" t="s">
        <v>8</v>
      </c>
      <c r="F50" s="30">
        <f>SUMIF('Student data'!$D$24:$AQ$24,"x",'Student data'!D69:AQ69)</f>
        <v>0</v>
      </c>
      <c r="G50" s="236">
        <f t="shared" si="2"/>
        <v>0</v>
      </c>
      <c r="H50" s="372" t="s">
        <v>220</v>
      </c>
      <c r="I50" s="373"/>
      <c r="J50" s="374"/>
    </row>
    <row r="51" spans="1:10" ht="15" customHeight="1" x14ac:dyDescent="0.35">
      <c r="A51" s="184" t="s">
        <v>101</v>
      </c>
      <c r="B51" s="28"/>
      <c r="C51" s="18">
        <v>6</v>
      </c>
      <c r="D51" s="18" t="s">
        <v>10</v>
      </c>
      <c r="E51" s="19" t="s">
        <v>9</v>
      </c>
      <c r="F51" s="30">
        <f>SUMIF('Student data'!$D$24:$AQ$24,"x",'Student data'!D70:AQ70)</f>
        <v>0</v>
      </c>
      <c r="G51" s="236">
        <f t="shared" si="2"/>
        <v>0</v>
      </c>
      <c r="H51" s="372" t="s">
        <v>221</v>
      </c>
      <c r="I51" s="373"/>
      <c r="J51" s="374"/>
    </row>
    <row r="52" spans="1:10" ht="15" customHeight="1" x14ac:dyDescent="0.35">
      <c r="A52" s="184" t="s">
        <v>137</v>
      </c>
      <c r="B52" s="28"/>
      <c r="C52" s="18">
        <v>2</v>
      </c>
      <c r="D52" s="18" t="s">
        <v>11</v>
      </c>
      <c r="E52" s="19" t="s">
        <v>8</v>
      </c>
      <c r="F52" s="30">
        <f>SUMIF('Student data'!$D$24:$AQ$24,"x",'Student data'!D71:AQ71)</f>
        <v>0</v>
      </c>
      <c r="G52" s="236">
        <f t="shared" si="2"/>
        <v>0</v>
      </c>
      <c r="H52" s="372" t="s">
        <v>222</v>
      </c>
      <c r="I52" s="373"/>
      <c r="J52" s="374"/>
    </row>
    <row r="53" spans="1:10" ht="15" customHeight="1" x14ac:dyDescent="0.35">
      <c r="A53" s="184" t="s">
        <v>157</v>
      </c>
      <c r="B53" s="28"/>
      <c r="C53" s="18">
        <v>2</v>
      </c>
      <c r="D53" s="18" t="s">
        <v>11</v>
      </c>
      <c r="E53" s="19" t="s">
        <v>8</v>
      </c>
      <c r="F53" s="30">
        <f>SUMIF('Student data'!$D$24:$AQ$24,"x",'Student data'!D72:AQ72)</f>
        <v>0</v>
      </c>
      <c r="G53" s="236">
        <f t="shared" si="2"/>
        <v>0</v>
      </c>
      <c r="H53" s="372" t="s">
        <v>223</v>
      </c>
      <c r="I53" s="373"/>
      <c r="J53" s="374"/>
    </row>
    <row r="54" spans="1:10" ht="15" customHeight="1" x14ac:dyDescent="0.35">
      <c r="A54" s="184" t="s">
        <v>158</v>
      </c>
      <c r="B54" s="28"/>
      <c r="C54" s="18">
        <v>3</v>
      </c>
      <c r="D54" s="18" t="s">
        <v>11</v>
      </c>
      <c r="E54" s="19" t="s">
        <v>8</v>
      </c>
      <c r="F54" s="30">
        <f>SUMIF('Student data'!$D$24:$AQ$24,"x",'Student data'!D73:AQ73)</f>
        <v>0</v>
      </c>
      <c r="G54" s="236">
        <f t="shared" si="2"/>
        <v>0</v>
      </c>
      <c r="H54" s="372" t="s">
        <v>224</v>
      </c>
      <c r="I54" s="373"/>
      <c r="J54" s="374"/>
    </row>
    <row r="55" spans="1:10" ht="15" customHeight="1" x14ac:dyDescent="0.35">
      <c r="A55" s="184" t="s">
        <v>103</v>
      </c>
      <c r="B55" s="28"/>
      <c r="C55" s="18">
        <v>2</v>
      </c>
      <c r="D55" s="18" t="s">
        <v>10</v>
      </c>
      <c r="E55" s="19" t="s">
        <v>6</v>
      </c>
      <c r="F55" s="30">
        <f>SUMIF('Student data'!$D$24:$AQ$24,"x",'Student data'!D74:AQ74)</f>
        <v>0</v>
      </c>
      <c r="G55" s="236">
        <f t="shared" si="2"/>
        <v>0</v>
      </c>
      <c r="H55" s="372" t="s">
        <v>226</v>
      </c>
      <c r="I55" s="373"/>
      <c r="J55" s="374"/>
    </row>
    <row r="56" spans="1:10" ht="15" customHeight="1" x14ac:dyDescent="0.35">
      <c r="A56" s="184" t="s">
        <v>104</v>
      </c>
      <c r="B56" s="28"/>
      <c r="C56" s="18">
        <v>1</v>
      </c>
      <c r="D56" s="18" t="s">
        <v>10</v>
      </c>
      <c r="E56" s="19" t="s">
        <v>8</v>
      </c>
      <c r="F56" s="30">
        <f>SUMIF('Student data'!$D$24:$AQ$24,"x",'Student data'!D75:AQ75)</f>
        <v>0</v>
      </c>
      <c r="G56" s="236">
        <f t="shared" si="2"/>
        <v>0</v>
      </c>
      <c r="H56" s="372" t="s">
        <v>227</v>
      </c>
      <c r="I56" s="373"/>
      <c r="J56" s="374"/>
    </row>
    <row r="57" spans="1:10" ht="15" customHeight="1" x14ac:dyDescent="0.35">
      <c r="A57" s="184" t="s">
        <v>105</v>
      </c>
      <c r="B57" s="28"/>
      <c r="C57" s="18">
        <v>4</v>
      </c>
      <c r="D57" s="18" t="s">
        <v>10</v>
      </c>
      <c r="E57" s="19" t="s">
        <v>8</v>
      </c>
      <c r="F57" s="30">
        <f>SUMIF('Student data'!$D$24:$AQ$24,"x",'Student data'!D76:AQ76)</f>
        <v>0</v>
      </c>
      <c r="G57" s="236">
        <f t="shared" si="2"/>
        <v>0</v>
      </c>
      <c r="H57" s="372" t="s">
        <v>228</v>
      </c>
      <c r="I57" s="373"/>
      <c r="J57" s="374"/>
    </row>
    <row r="58" spans="1:10" ht="15" customHeight="1" x14ac:dyDescent="0.35">
      <c r="A58" s="184" t="s">
        <v>106</v>
      </c>
      <c r="B58" s="28"/>
      <c r="C58" s="18">
        <v>2</v>
      </c>
      <c r="D58" s="18" t="s">
        <v>10</v>
      </c>
      <c r="E58" s="19" t="s">
        <v>6</v>
      </c>
      <c r="F58" s="30">
        <f>SUMIF('Student data'!$D$24:$AQ$24,"x",'Student data'!D77:AQ77)</f>
        <v>0</v>
      </c>
      <c r="G58" s="236">
        <f t="shared" si="2"/>
        <v>0</v>
      </c>
      <c r="H58" s="372" t="s">
        <v>228</v>
      </c>
      <c r="I58" s="373"/>
      <c r="J58" s="374"/>
    </row>
    <row r="59" spans="1:10" ht="15" customHeight="1" x14ac:dyDescent="0.35">
      <c r="A59" s="184" t="s">
        <v>159</v>
      </c>
      <c r="B59" s="28"/>
      <c r="C59" s="18">
        <v>4</v>
      </c>
      <c r="D59" s="18" t="s">
        <v>7</v>
      </c>
      <c r="E59" s="19" t="s">
        <v>9</v>
      </c>
      <c r="F59" s="30">
        <f>SUMIF('Student data'!$D$24:$AQ$24,"x",'Student data'!D78:AQ78)</f>
        <v>0</v>
      </c>
      <c r="G59" s="236">
        <f t="shared" si="2"/>
        <v>0</v>
      </c>
      <c r="H59" s="372" t="s">
        <v>229</v>
      </c>
      <c r="I59" s="373"/>
      <c r="J59" s="374"/>
    </row>
    <row r="60" spans="1:10" ht="15" customHeight="1" x14ac:dyDescent="0.35">
      <c r="A60" s="184" t="s">
        <v>160</v>
      </c>
      <c r="B60" s="28"/>
      <c r="C60" s="18">
        <v>4</v>
      </c>
      <c r="D60" s="18" t="s">
        <v>16</v>
      </c>
      <c r="E60" s="19" t="s">
        <v>9</v>
      </c>
      <c r="F60" s="30">
        <f>SUMIF('Student data'!$D$24:$AQ$24,"x",'Student data'!D79:AQ79)</f>
        <v>0</v>
      </c>
      <c r="G60" s="236">
        <f t="shared" si="2"/>
        <v>0</v>
      </c>
      <c r="H60" s="372" t="s">
        <v>230</v>
      </c>
      <c r="I60" s="373"/>
      <c r="J60" s="374"/>
    </row>
    <row r="61" spans="1:10" ht="15" customHeight="1" x14ac:dyDescent="0.35">
      <c r="A61" s="184" t="s">
        <v>161</v>
      </c>
      <c r="B61" s="141" t="s">
        <v>314</v>
      </c>
      <c r="C61" s="18">
        <v>4</v>
      </c>
      <c r="D61" s="18" t="s">
        <v>10</v>
      </c>
      <c r="E61" s="19" t="s">
        <v>9</v>
      </c>
      <c r="F61" s="30">
        <f>SUMIF('Student data'!$D$24:$AQ$24,"x",'Student data'!D80:AQ80)</f>
        <v>0</v>
      </c>
      <c r="G61" s="236">
        <f t="shared" si="2"/>
        <v>0</v>
      </c>
      <c r="H61" s="372" t="s">
        <v>221</v>
      </c>
      <c r="I61" s="373"/>
      <c r="J61" s="374"/>
    </row>
    <row r="62" spans="1:10" ht="15" customHeight="1" x14ac:dyDescent="0.35">
      <c r="A62" s="184" t="s">
        <v>162</v>
      </c>
      <c r="B62" s="141" t="s">
        <v>315</v>
      </c>
      <c r="C62" s="18">
        <v>4</v>
      </c>
      <c r="D62" s="18" t="s">
        <v>80</v>
      </c>
      <c r="E62" s="19" t="s">
        <v>9</v>
      </c>
      <c r="F62" s="30">
        <f>SUMIF('Student data'!$D$24:$AQ$24,"x",'Student data'!D81:AQ81)</f>
        <v>0</v>
      </c>
      <c r="G62" s="236">
        <f t="shared" si="2"/>
        <v>0</v>
      </c>
      <c r="H62" s="372" t="s">
        <v>231</v>
      </c>
      <c r="I62" s="373"/>
      <c r="J62" s="374"/>
    </row>
    <row r="63" spans="1:10" ht="15" customHeight="1" x14ac:dyDescent="0.35">
      <c r="A63" s="184" t="s">
        <v>125</v>
      </c>
      <c r="B63" s="28"/>
      <c r="C63" s="18">
        <v>1</v>
      </c>
      <c r="D63" s="18" t="s">
        <v>11</v>
      </c>
      <c r="E63" s="19" t="s">
        <v>6</v>
      </c>
      <c r="F63" s="30">
        <f>SUMIF('Student data'!$D$24:$AQ$24,"x",'Student data'!D82:AQ82)</f>
        <v>0</v>
      </c>
      <c r="G63" s="236">
        <f t="shared" si="2"/>
        <v>0</v>
      </c>
      <c r="H63" s="372" t="s">
        <v>232</v>
      </c>
      <c r="I63" s="373"/>
      <c r="J63" s="374"/>
    </row>
    <row r="64" spans="1:10" ht="15" customHeight="1" x14ac:dyDescent="0.35">
      <c r="A64" s="183" t="s">
        <v>126</v>
      </c>
      <c r="B64" s="25"/>
      <c r="C64" s="18">
        <v>1</v>
      </c>
      <c r="D64" s="18" t="s">
        <v>11</v>
      </c>
      <c r="E64" s="19" t="s">
        <v>6</v>
      </c>
      <c r="F64" s="30">
        <f>SUMIF('Student data'!$D$24:$AQ$24,"x",'Student data'!D83:AQ83)</f>
        <v>0</v>
      </c>
      <c r="G64" s="236">
        <f t="shared" si="2"/>
        <v>0</v>
      </c>
      <c r="H64" s="372" t="s">
        <v>233</v>
      </c>
      <c r="I64" s="373"/>
      <c r="J64" s="374"/>
    </row>
    <row r="65" spans="1:10" ht="15" customHeight="1" x14ac:dyDescent="0.35">
      <c r="A65" s="183" t="s">
        <v>163</v>
      </c>
      <c r="B65" s="25"/>
      <c r="C65" s="18">
        <v>1</v>
      </c>
      <c r="D65" s="18" t="s">
        <v>11</v>
      </c>
      <c r="E65" s="19" t="s">
        <v>6</v>
      </c>
      <c r="F65" s="30">
        <f>SUMIF('Student data'!$D$24:$AQ$24,"x",'Student data'!D84:AQ84)</f>
        <v>0</v>
      </c>
      <c r="G65" s="236">
        <f t="shared" si="2"/>
        <v>0</v>
      </c>
      <c r="H65" s="372" t="s">
        <v>234</v>
      </c>
      <c r="I65" s="373"/>
      <c r="J65" s="374"/>
    </row>
    <row r="66" spans="1:10" ht="15" customHeight="1" x14ac:dyDescent="0.35">
      <c r="A66" s="183" t="s">
        <v>164</v>
      </c>
      <c r="B66" s="25"/>
      <c r="C66" s="18">
        <v>2</v>
      </c>
      <c r="D66" s="18" t="s">
        <v>11</v>
      </c>
      <c r="E66" s="19" t="s">
        <v>9</v>
      </c>
      <c r="F66" s="30">
        <f>SUMIF('Student data'!$D$24:$AQ$24,"x",'Student data'!D85:AQ85)</f>
        <v>0</v>
      </c>
      <c r="G66" s="236">
        <f t="shared" si="2"/>
        <v>0</v>
      </c>
      <c r="H66" s="372" t="s">
        <v>235</v>
      </c>
      <c r="I66" s="373"/>
      <c r="J66" s="374"/>
    </row>
    <row r="67" spans="1:10" ht="15" customHeight="1" x14ac:dyDescent="0.35">
      <c r="A67" s="183" t="s">
        <v>165</v>
      </c>
      <c r="B67" s="141" t="s">
        <v>316</v>
      </c>
      <c r="C67" s="18">
        <v>2</v>
      </c>
      <c r="D67" s="18" t="s">
        <v>7</v>
      </c>
      <c r="E67" s="19" t="s">
        <v>6</v>
      </c>
      <c r="F67" s="30">
        <f>SUMIF('Student data'!$D$24:$AQ$24,"x",'Student data'!D86:AQ86)</f>
        <v>0</v>
      </c>
      <c r="G67" s="236">
        <f t="shared" si="2"/>
        <v>0</v>
      </c>
      <c r="H67" s="372" t="s">
        <v>236</v>
      </c>
      <c r="I67" s="373"/>
      <c r="J67" s="374"/>
    </row>
    <row r="68" spans="1:10" ht="15" customHeight="1" x14ac:dyDescent="0.35">
      <c r="A68" s="183" t="s">
        <v>166</v>
      </c>
      <c r="B68" s="141" t="s">
        <v>317</v>
      </c>
      <c r="C68" s="18">
        <v>2</v>
      </c>
      <c r="D68" s="18" t="s">
        <v>7</v>
      </c>
      <c r="E68" s="19" t="s">
        <v>6</v>
      </c>
      <c r="F68" s="30">
        <f>SUMIF('Student data'!$D$24:$AQ$24,"x",'Student data'!D87:AQ87)</f>
        <v>0</v>
      </c>
      <c r="G68" s="236">
        <f t="shared" si="2"/>
        <v>0</v>
      </c>
      <c r="H68" s="372" t="s">
        <v>237</v>
      </c>
      <c r="I68" s="373"/>
      <c r="J68" s="374"/>
    </row>
    <row r="69" spans="1:10" ht="15" customHeight="1" x14ac:dyDescent="0.35">
      <c r="A69" s="183" t="s">
        <v>167</v>
      </c>
      <c r="B69" s="141" t="s">
        <v>318</v>
      </c>
      <c r="C69" s="18">
        <v>1</v>
      </c>
      <c r="D69" s="18" t="s">
        <v>7</v>
      </c>
      <c r="E69" s="19" t="s">
        <v>6</v>
      </c>
      <c r="F69" s="30">
        <f>SUMIF('Student data'!$D$24:$AQ$24,"x",'Student data'!D88:AQ88)</f>
        <v>0</v>
      </c>
      <c r="G69" s="236">
        <f t="shared" si="2"/>
        <v>0</v>
      </c>
      <c r="H69" s="372" t="s">
        <v>238</v>
      </c>
      <c r="I69" s="373"/>
      <c r="J69" s="374"/>
    </row>
    <row r="70" spans="1:10" ht="15" customHeight="1" x14ac:dyDescent="0.35">
      <c r="A70" s="183" t="s">
        <v>168</v>
      </c>
      <c r="B70" s="141" t="s">
        <v>319</v>
      </c>
      <c r="C70" s="18">
        <v>6</v>
      </c>
      <c r="D70" s="18" t="s">
        <v>80</v>
      </c>
      <c r="E70" s="19" t="s">
        <v>9</v>
      </c>
      <c r="F70" s="30">
        <f>SUMIF('Student data'!$D$24:$AQ$24,"x",'Student data'!D89:AQ89)</f>
        <v>0</v>
      </c>
      <c r="G70" s="236">
        <f t="shared" si="2"/>
        <v>0</v>
      </c>
      <c r="H70" s="372" t="s">
        <v>239</v>
      </c>
      <c r="I70" s="373"/>
      <c r="J70" s="374"/>
    </row>
    <row r="71" spans="1:10" ht="15" customHeight="1" thickBot="1" x14ac:dyDescent="0.4">
      <c r="A71" s="185" t="s">
        <v>169</v>
      </c>
      <c r="B71" s="191" t="s">
        <v>320</v>
      </c>
      <c r="C71" s="187">
        <v>6</v>
      </c>
      <c r="D71" s="187" t="s">
        <v>7</v>
      </c>
      <c r="E71" s="188" t="s">
        <v>9</v>
      </c>
      <c r="F71" s="189">
        <f>SUMIF('Student data'!$D$24:$AQ$24,"x",'Student data'!D90:AQ90)</f>
        <v>0</v>
      </c>
      <c r="G71" s="237">
        <f t="shared" si="2"/>
        <v>0</v>
      </c>
      <c r="H71" s="375" t="s">
        <v>240</v>
      </c>
      <c r="I71" s="376"/>
      <c r="J71" s="377"/>
    </row>
    <row r="72" spans="1:10" ht="15" customHeight="1" thickBot="1" x14ac:dyDescent="0.4">
      <c r="B72" s="223"/>
      <c r="C72" s="224"/>
      <c r="D72" s="224"/>
      <c r="E72" s="225"/>
      <c r="F72" s="226"/>
    </row>
    <row r="73" spans="1:10" ht="15" customHeight="1" thickBot="1" x14ac:dyDescent="0.4">
      <c r="B73" s="225"/>
      <c r="C73" s="227"/>
      <c r="D73" s="227"/>
      <c r="E73" s="29" t="s">
        <v>17</v>
      </c>
      <c r="F73" s="13">
        <f>SUM(F23:F71)</f>
        <v>0</v>
      </c>
    </row>
    <row r="74" spans="1:10" x14ac:dyDescent="0.35">
      <c r="B74" s="225"/>
      <c r="C74" s="227"/>
    </row>
    <row r="75" spans="1:10" x14ac:dyDescent="0.35">
      <c r="B75" s="228"/>
    </row>
    <row r="76" spans="1:10" x14ac:dyDescent="0.35">
      <c r="B76" s="228"/>
    </row>
    <row r="77" spans="1:10" x14ac:dyDescent="0.35">
      <c r="B77" s="228"/>
    </row>
    <row r="78" spans="1:10" x14ac:dyDescent="0.35">
      <c r="B78" s="228"/>
    </row>
  </sheetData>
  <sheetProtection algorithmName="SHA-512" hashValue="yWtfcsvn7J6rhQCSCz9Hgh7r1OnZUCpAtGAtDN6vOw/QmZ2/D7rNO1VfUi5jh3yR8QIPgNGSUV8xEuki+wTJpg==" saltValue="gLsjvBaovZaJJCd6oOyCqg==" spinCount="100000" sheet="1" formatCells="0" formatColumns="0" formatRows="0" insertColumns="0" insertRows="0" insertHyperlinks="0" sort="0"/>
  <mergeCells count="59">
    <mergeCell ref="H29:J29"/>
    <mergeCell ref="H27:J27"/>
    <mergeCell ref="H25:J25"/>
    <mergeCell ref="H23:J23"/>
    <mergeCell ref="H21:J21"/>
    <mergeCell ref="H39:J39"/>
    <mergeCell ref="H37:J37"/>
    <mergeCell ref="H35:J35"/>
    <mergeCell ref="H33:J33"/>
    <mergeCell ref="H31:J31"/>
    <mergeCell ref="H49:J49"/>
    <mergeCell ref="H47:J47"/>
    <mergeCell ref="H45:J45"/>
    <mergeCell ref="H43:J43"/>
    <mergeCell ref="H41:J41"/>
    <mergeCell ref="H59:J59"/>
    <mergeCell ref="H57:J57"/>
    <mergeCell ref="H55:J55"/>
    <mergeCell ref="H53:J53"/>
    <mergeCell ref="H51:J51"/>
    <mergeCell ref="H70:J70"/>
    <mergeCell ref="H71:J71"/>
    <mergeCell ref="H69:J69"/>
    <mergeCell ref="H67:J67"/>
    <mergeCell ref="H65:J65"/>
    <mergeCell ref="H60:J60"/>
    <mergeCell ref="H62:J62"/>
    <mergeCell ref="H64:J64"/>
    <mergeCell ref="H66:J66"/>
    <mergeCell ref="H68:J68"/>
    <mergeCell ref="H63:J63"/>
    <mergeCell ref="H61:J61"/>
    <mergeCell ref="H50:J50"/>
    <mergeCell ref="H52:J52"/>
    <mergeCell ref="H54:J54"/>
    <mergeCell ref="H56:J56"/>
    <mergeCell ref="H58:J58"/>
    <mergeCell ref="H40:J40"/>
    <mergeCell ref="H42:J42"/>
    <mergeCell ref="H44:J44"/>
    <mergeCell ref="H46:J46"/>
    <mergeCell ref="H48:J48"/>
    <mergeCell ref="H30:J30"/>
    <mergeCell ref="H32:J32"/>
    <mergeCell ref="H34:J34"/>
    <mergeCell ref="H36:J36"/>
    <mergeCell ref="H38:J38"/>
    <mergeCell ref="H20:J20"/>
    <mergeCell ref="H22:J22"/>
    <mergeCell ref="H24:J24"/>
    <mergeCell ref="H26:J26"/>
    <mergeCell ref="H28:J28"/>
    <mergeCell ref="I6:J6"/>
    <mergeCell ref="A1:G1"/>
    <mergeCell ref="A2:F2"/>
    <mergeCell ref="B5:C5"/>
    <mergeCell ref="A6:D6"/>
    <mergeCell ref="B3:E3"/>
    <mergeCell ref="C4:D4"/>
  </mergeCells>
  <conditionalFormatting sqref="D72">
    <cfRule type="cellIs" dxfId="582" priority="417" stopIfTrue="1" operator="equal">
      <formula>"Algebra"</formula>
    </cfRule>
    <cfRule type="cellIs" dxfId="581" priority="418" stopIfTrue="1" operator="equal">
      <formula>"Number"</formula>
    </cfRule>
    <cfRule type="cellIs" dxfId="580" priority="419" stopIfTrue="1" operator="equal">
      <formula>"Geometry and measures"</formula>
    </cfRule>
    <cfRule type="cellIs" dxfId="579" priority="420" stopIfTrue="1" operator="equal">
      <formula>"Statistics"</formula>
    </cfRule>
  </conditionalFormatting>
  <conditionalFormatting sqref="E72">
    <cfRule type="cellIs" dxfId="578" priority="414" stopIfTrue="1" operator="equal">
      <formula>"AO3"</formula>
    </cfRule>
    <cfRule type="cellIs" dxfId="577" priority="415" stopIfTrue="1" operator="equal">
      <formula>"AO2"</formula>
    </cfRule>
    <cfRule type="cellIs" dxfId="576" priority="416" stopIfTrue="1" operator="equal">
      <formula>"AO1"</formula>
    </cfRule>
  </conditionalFormatting>
  <conditionalFormatting sqref="D1 D72:D1048576 D22">
    <cfRule type="cellIs" dxfId="575" priority="407" operator="equal">
      <formula>"Probability"</formula>
    </cfRule>
  </conditionalFormatting>
  <conditionalFormatting sqref="D44:D45 D52:D60 D39:D40 D65:D68 D32:D33 D37 D62:D63">
    <cfRule type="cellIs" dxfId="574" priority="392" stopIfTrue="1" operator="equal">
      <formula>"Algebra"</formula>
    </cfRule>
    <cfRule type="cellIs" dxfId="573" priority="393" stopIfTrue="1" operator="equal">
      <formula>"Number"</formula>
    </cfRule>
    <cfRule type="cellIs" dxfId="572" priority="394" stopIfTrue="1" operator="equal">
      <formula>"Geometry and measures"</formula>
    </cfRule>
    <cfRule type="cellIs" dxfId="571" priority="395" stopIfTrue="1" operator="equal">
      <formula>"Statistics"</formula>
    </cfRule>
  </conditionalFormatting>
  <conditionalFormatting sqref="E23:E33 E37:E38">
    <cfRule type="cellIs" dxfId="570" priority="389" stopIfTrue="1" operator="equal">
      <formula>"AO3"</formula>
    </cfRule>
    <cfRule type="cellIs" dxfId="569" priority="390" stopIfTrue="1" operator="equal">
      <formula>"AO2"</formula>
    </cfRule>
    <cfRule type="cellIs" dxfId="568" priority="391" stopIfTrue="1" operator="equal">
      <formula>"AO1"</formula>
    </cfRule>
  </conditionalFormatting>
  <conditionalFormatting sqref="D44:D45 D52:D60 D39:D40 D65:D68 D32:D33 D37 D62:D63">
    <cfRule type="cellIs" dxfId="567" priority="388" operator="equal">
      <formula>"RPR"</formula>
    </cfRule>
  </conditionalFormatting>
  <conditionalFormatting sqref="D44:D45 D52:D60 D39:D40 D65:D68 D32:D33 D37 D62:D63">
    <cfRule type="cellIs" dxfId="566" priority="387" operator="equal">
      <formula>"Probability"</formula>
    </cfRule>
  </conditionalFormatting>
  <conditionalFormatting sqref="E52:E54 E56:E57">
    <cfRule type="cellIs" dxfId="565" priority="366" stopIfTrue="1" operator="equal">
      <formula>"AO3"</formula>
    </cfRule>
    <cfRule type="cellIs" dxfId="564" priority="367" stopIfTrue="1" operator="equal">
      <formula>"AO2"</formula>
    </cfRule>
    <cfRule type="cellIs" dxfId="563" priority="368" stopIfTrue="1" operator="equal">
      <formula>"AO1"</formula>
    </cfRule>
  </conditionalFormatting>
  <conditionalFormatting sqref="D23:D26 D30:D31">
    <cfRule type="cellIs" dxfId="562" priority="350" stopIfTrue="1" operator="equal">
      <formula>"Algebra"</formula>
    </cfRule>
    <cfRule type="cellIs" dxfId="561" priority="351" stopIfTrue="1" operator="equal">
      <formula>"Number"</formula>
    </cfRule>
    <cfRule type="cellIs" dxfId="560" priority="352" stopIfTrue="1" operator="equal">
      <formula>"Geometry and measures"</formula>
    </cfRule>
    <cfRule type="cellIs" dxfId="559" priority="353" stopIfTrue="1" operator="equal">
      <formula>"Statistics"</formula>
    </cfRule>
  </conditionalFormatting>
  <conditionalFormatting sqref="D23:D26 D30:D31">
    <cfRule type="cellIs" dxfId="558" priority="349" operator="equal">
      <formula>"RPR"</formula>
    </cfRule>
  </conditionalFormatting>
  <conditionalFormatting sqref="D23:D26 D30:D31">
    <cfRule type="cellIs" dxfId="557" priority="348" operator="equal">
      <formula>"Probability"</formula>
    </cfRule>
  </conditionalFormatting>
  <conditionalFormatting sqref="D42">
    <cfRule type="cellIs" dxfId="556" priority="338" stopIfTrue="1" operator="equal">
      <formula>"Algebra"</formula>
    </cfRule>
    <cfRule type="cellIs" dxfId="555" priority="339" stopIfTrue="1" operator="equal">
      <formula>"Number"</formula>
    </cfRule>
    <cfRule type="cellIs" dxfId="554" priority="340" stopIfTrue="1" operator="equal">
      <formula>"Geometry and measures"</formula>
    </cfRule>
    <cfRule type="cellIs" dxfId="553" priority="341" stopIfTrue="1" operator="equal">
      <formula>"Statistics"</formula>
    </cfRule>
  </conditionalFormatting>
  <conditionalFormatting sqref="D42">
    <cfRule type="cellIs" dxfId="552" priority="337" operator="equal">
      <formula>"RPR"</formula>
    </cfRule>
  </conditionalFormatting>
  <conditionalFormatting sqref="D42">
    <cfRule type="cellIs" dxfId="551" priority="336" operator="equal">
      <formula>"Probability"</formula>
    </cfRule>
  </conditionalFormatting>
  <conditionalFormatting sqref="D43">
    <cfRule type="cellIs" dxfId="550" priority="332" stopIfTrue="1" operator="equal">
      <formula>"Algebra"</formula>
    </cfRule>
    <cfRule type="cellIs" dxfId="549" priority="333" stopIfTrue="1" operator="equal">
      <formula>"Number"</formula>
    </cfRule>
    <cfRule type="cellIs" dxfId="548" priority="334" stopIfTrue="1" operator="equal">
      <formula>"Geometry and measures"</formula>
    </cfRule>
    <cfRule type="cellIs" dxfId="547" priority="335" stopIfTrue="1" operator="equal">
      <formula>"Statistics"</formula>
    </cfRule>
  </conditionalFormatting>
  <conditionalFormatting sqref="D43">
    <cfRule type="cellIs" dxfId="546" priority="331" operator="equal">
      <formula>"RPR"</formula>
    </cfRule>
  </conditionalFormatting>
  <conditionalFormatting sqref="D43">
    <cfRule type="cellIs" dxfId="545" priority="330" operator="equal">
      <formula>"Probability"</formula>
    </cfRule>
  </conditionalFormatting>
  <conditionalFormatting sqref="D41">
    <cfRule type="cellIs" dxfId="544" priority="300" stopIfTrue="1" operator="equal">
      <formula>"Algebra"</formula>
    </cfRule>
    <cfRule type="cellIs" dxfId="543" priority="301" stopIfTrue="1" operator="equal">
      <formula>"Number"</formula>
    </cfRule>
    <cfRule type="cellIs" dxfId="542" priority="302" stopIfTrue="1" operator="equal">
      <formula>"Geometry and measures"</formula>
    </cfRule>
    <cfRule type="cellIs" dxfId="541" priority="303" stopIfTrue="1" operator="equal">
      <formula>"Statistics"</formula>
    </cfRule>
  </conditionalFormatting>
  <conditionalFormatting sqref="D41">
    <cfRule type="cellIs" dxfId="540" priority="299" operator="equal">
      <formula>"RPR"</formula>
    </cfRule>
  </conditionalFormatting>
  <conditionalFormatting sqref="D41">
    <cfRule type="cellIs" dxfId="539" priority="298" operator="equal">
      <formula>"Probability"</formula>
    </cfRule>
  </conditionalFormatting>
  <conditionalFormatting sqref="E66">
    <cfRule type="cellIs" dxfId="538" priority="262" stopIfTrue="1" operator="equal">
      <formula>"AO3"</formula>
    </cfRule>
    <cfRule type="cellIs" dxfId="537" priority="263" stopIfTrue="1" operator="equal">
      <formula>"AO2"</formula>
    </cfRule>
    <cfRule type="cellIs" dxfId="536" priority="264" stopIfTrue="1" operator="equal">
      <formula>"AO1"</formula>
    </cfRule>
  </conditionalFormatting>
  <conditionalFormatting sqref="E40:E42">
    <cfRule type="cellIs" dxfId="535" priority="217" stopIfTrue="1" operator="equal">
      <formula>"AO3"</formula>
    </cfRule>
    <cfRule type="cellIs" dxfId="534" priority="218" stopIfTrue="1" operator="equal">
      <formula>"AO2"</formula>
    </cfRule>
    <cfRule type="cellIs" dxfId="533" priority="219" stopIfTrue="1" operator="equal">
      <formula>"AO1"</formula>
    </cfRule>
  </conditionalFormatting>
  <conditionalFormatting sqref="G23:G71">
    <cfRule type="colorScale" priority="169">
      <colorScale>
        <cfvo type="num" val="0"/>
        <cfvo type="num" val="1"/>
        <color theme="9" tint="-0.249977111117893"/>
        <color rgb="FF00B050"/>
      </colorScale>
    </cfRule>
  </conditionalFormatting>
  <conditionalFormatting sqref="D34:D36">
    <cfRule type="cellIs" dxfId="532" priority="165" stopIfTrue="1" operator="equal">
      <formula>"Algebra"</formula>
    </cfRule>
    <cfRule type="cellIs" dxfId="531" priority="166" stopIfTrue="1" operator="equal">
      <formula>"Number"</formula>
    </cfRule>
    <cfRule type="cellIs" dxfId="530" priority="167" stopIfTrue="1" operator="equal">
      <formula>"Geometry and measures"</formula>
    </cfRule>
    <cfRule type="cellIs" dxfId="529" priority="168" stopIfTrue="1" operator="equal">
      <formula>"Statistics"</formula>
    </cfRule>
  </conditionalFormatting>
  <conditionalFormatting sqref="D34:D36">
    <cfRule type="cellIs" dxfId="528" priority="164" operator="equal">
      <formula>"RPR"</formula>
    </cfRule>
  </conditionalFormatting>
  <conditionalFormatting sqref="D34:D36">
    <cfRule type="cellIs" dxfId="527" priority="163" operator="equal">
      <formula>"Probability"</formula>
    </cfRule>
  </conditionalFormatting>
  <conditionalFormatting sqref="D38">
    <cfRule type="cellIs" dxfId="526" priority="159" stopIfTrue="1" operator="equal">
      <formula>"Algebra"</formula>
    </cfRule>
    <cfRule type="cellIs" dxfId="525" priority="160" stopIfTrue="1" operator="equal">
      <formula>"Number"</formula>
    </cfRule>
    <cfRule type="cellIs" dxfId="524" priority="161" stopIfTrue="1" operator="equal">
      <formula>"Geometry and measures"</formula>
    </cfRule>
    <cfRule type="cellIs" dxfId="523" priority="162" stopIfTrue="1" operator="equal">
      <formula>"Statistics"</formula>
    </cfRule>
  </conditionalFormatting>
  <conditionalFormatting sqref="D38">
    <cfRule type="cellIs" dxfId="522" priority="158" operator="equal">
      <formula>"RPR"</formula>
    </cfRule>
  </conditionalFormatting>
  <conditionalFormatting sqref="D38">
    <cfRule type="cellIs" dxfId="521" priority="157" operator="equal">
      <formula>"Probability"</formula>
    </cfRule>
  </conditionalFormatting>
  <conditionalFormatting sqref="D46:D50">
    <cfRule type="cellIs" dxfId="520" priority="153" stopIfTrue="1" operator="equal">
      <formula>"Algebra"</formula>
    </cfRule>
    <cfRule type="cellIs" dxfId="519" priority="154" stopIfTrue="1" operator="equal">
      <formula>"Number"</formula>
    </cfRule>
    <cfRule type="cellIs" dxfId="518" priority="155" stopIfTrue="1" operator="equal">
      <formula>"Geometry and measures"</formula>
    </cfRule>
    <cfRule type="cellIs" dxfId="517" priority="156" stopIfTrue="1" operator="equal">
      <formula>"Statistics"</formula>
    </cfRule>
  </conditionalFormatting>
  <conditionalFormatting sqref="D46:D50">
    <cfRule type="cellIs" dxfId="516" priority="152" operator="equal">
      <formula>"RPR"</formula>
    </cfRule>
  </conditionalFormatting>
  <conditionalFormatting sqref="D46:D50">
    <cfRule type="cellIs" dxfId="515" priority="151" operator="equal">
      <formula>"Probability"</formula>
    </cfRule>
  </conditionalFormatting>
  <conditionalFormatting sqref="D64">
    <cfRule type="cellIs" dxfId="514" priority="147" stopIfTrue="1" operator="equal">
      <formula>"Algebra"</formula>
    </cfRule>
    <cfRule type="cellIs" dxfId="513" priority="148" stopIfTrue="1" operator="equal">
      <formula>"Number"</formula>
    </cfRule>
    <cfRule type="cellIs" dxfId="512" priority="149" stopIfTrue="1" operator="equal">
      <formula>"Geometry and measures"</formula>
    </cfRule>
    <cfRule type="cellIs" dxfId="511" priority="150" stopIfTrue="1" operator="equal">
      <formula>"Statistics"</formula>
    </cfRule>
  </conditionalFormatting>
  <conditionalFormatting sqref="D64">
    <cfRule type="cellIs" dxfId="510" priority="146" operator="equal">
      <formula>"RPR"</formula>
    </cfRule>
  </conditionalFormatting>
  <conditionalFormatting sqref="D64">
    <cfRule type="cellIs" dxfId="509" priority="145" operator="equal">
      <formula>"Probability"</formula>
    </cfRule>
  </conditionalFormatting>
  <conditionalFormatting sqref="D69">
    <cfRule type="cellIs" dxfId="508" priority="141" stopIfTrue="1" operator="equal">
      <formula>"Algebra"</formula>
    </cfRule>
    <cfRule type="cellIs" dxfId="507" priority="142" stopIfTrue="1" operator="equal">
      <formula>"Number"</formula>
    </cfRule>
    <cfRule type="cellIs" dxfId="506" priority="143" stopIfTrue="1" operator="equal">
      <formula>"Geometry and measures"</formula>
    </cfRule>
    <cfRule type="cellIs" dxfId="505" priority="144" stopIfTrue="1" operator="equal">
      <formula>"Statistics"</formula>
    </cfRule>
  </conditionalFormatting>
  <conditionalFormatting sqref="D69">
    <cfRule type="cellIs" dxfId="504" priority="140" operator="equal">
      <formula>"RPR"</formula>
    </cfRule>
  </conditionalFormatting>
  <conditionalFormatting sqref="D69">
    <cfRule type="cellIs" dxfId="503" priority="139" operator="equal">
      <formula>"Probability"</formula>
    </cfRule>
  </conditionalFormatting>
  <conditionalFormatting sqref="E34:E36">
    <cfRule type="cellIs" dxfId="502" priority="136" stopIfTrue="1" operator="equal">
      <formula>"AO3"</formula>
    </cfRule>
    <cfRule type="cellIs" dxfId="501" priority="137" stopIfTrue="1" operator="equal">
      <formula>"AO2"</formula>
    </cfRule>
    <cfRule type="cellIs" dxfId="500" priority="138" stopIfTrue="1" operator="equal">
      <formula>"AO1"</formula>
    </cfRule>
  </conditionalFormatting>
  <conditionalFormatting sqref="E46:E50">
    <cfRule type="cellIs" dxfId="499" priority="118" stopIfTrue="1" operator="equal">
      <formula>"AO3"</formula>
    </cfRule>
    <cfRule type="cellIs" dxfId="498" priority="119" stopIfTrue="1" operator="equal">
      <formula>"AO2"</formula>
    </cfRule>
    <cfRule type="cellIs" dxfId="497" priority="120" stopIfTrue="1" operator="equal">
      <formula>"AO1"</formula>
    </cfRule>
  </conditionalFormatting>
  <conditionalFormatting sqref="E63:E65">
    <cfRule type="cellIs" dxfId="496" priority="97" stopIfTrue="1" operator="equal">
      <formula>"AO3"</formula>
    </cfRule>
    <cfRule type="cellIs" dxfId="495" priority="98" stopIfTrue="1" operator="equal">
      <formula>"AO2"</formula>
    </cfRule>
    <cfRule type="cellIs" dxfId="494" priority="99" stopIfTrue="1" operator="equal">
      <formula>"AO1"</formula>
    </cfRule>
  </conditionalFormatting>
  <conditionalFormatting sqref="E69">
    <cfRule type="cellIs" dxfId="493" priority="91" stopIfTrue="1" operator="equal">
      <formula>"AO3"</formula>
    </cfRule>
    <cfRule type="cellIs" dxfId="492" priority="92" stopIfTrue="1" operator="equal">
      <formula>"AO2"</formula>
    </cfRule>
    <cfRule type="cellIs" dxfId="491" priority="93" stopIfTrue="1" operator="equal">
      <formula>"AO1"</formula>
    </cfRule>
  </conditionalFormatting>
  <conditionalFormatting sqref="D27">
    <cfRule type="cellIs" dxfId="490" priority="87" stopIfTrue="1" operator="equal">
      <formula>"Algebra"</formula>
    </cfRule>
    <cfRule type="cellIs" dxfId="489" priority="88" stopIfTrue="1" operator="equal">
      <formula>"Number"</formula>
    </cfRule>
    <cfRule type="cellIs" dxfId="488" priority="89" stopIfTrue="1" operator="equal">
      <formula>"Geometry and measures"</formula>
    </cfRule>
    <cfRule type="cellIs" dxfId="487" priority="90" stopIfTrue="1" operator="equal">
      <formula>"Statistics"</formula>
    </cfRule>
  </conditionalFormatting>
  <conditionalFormatting sqref="D27">
    <cfRule type="cellIs" dxfId="486" priority="86" operator="equal">
      <formula>"RPR"</formula>
    </cfRule>
  </conditionalFormatting>
  <conditionalFormatting sqref="D27">
    <cfRule type="cellIs" dxfId="485" priority="85" operator="equal">
      <formula>"Probability"</formula>
    </cfRule>
  </conditionalFormatting>
  <conditionalFormatting sqref="D28">
    <cfRule type="cellIs" dxfId="484" priority="81" stopIfTrue="1" operator="equal">
      <formula>"Algebra"</formula>
    </cfRule>
    <cfRule type="cellIs" dxfId="483" priority="82" stopIfTrue="1" operator="equal">
      <formula>"Number"</formula>
    </cfRule>
    <cfRule type="cellIs" dxfId="482" priority="83" stopIfTrue="1" operator="equal">
      <formula>"Geometry and measures"</formula>
    </cfRule>
    <cfRule type="cellIs" dxfId="481" priority="84" stopIfTrue="1" operator="equal">
      <formula>"Statistics"</formula>
    </cfRule>
  </conditionalFormatting>
  <conditionalFormatting sqref="D28">
    <cfRule type="cellIs" dxfId="480" priority="80" operator="equal">
      <formula>"RPR"</formula>
    </cfRule>
  </conditionalFormatting>
  <conditionalFormatting sqref="D28">
    <cfRule type="cellIs" dxfId="479" priority="79" operator="equal">
      <formula>"Probability"</formula>
    </cfRule>
  </conditionalFormatting>
  <conditionalFormatting sqref="D29">
    <cfRule type="cellIs" dxfId="478" priority="75" stopIfTrue="1" operator="equal">
      <formula>"Algebra"</formula>
    </cfRule>
    <cfRule type="cellIs" dxfId="477" priority="76" stopIfTrue="1" operator="equal">
      <formula>"Number"</formula>
    </cfRule>
    <cfRule type="cellIs" dxfId="476" priority="77" stopIfTrue="1" operator="equal">
      <formula>"Geometry and measures"</formula>
    </cfRule>
    <cfRule type="cellIs" dxfId="475" priority="78" stopIfTrue="1" operator="equal">
      <formula>"Statistics"</formula>
    </cfRule>
  </conditionalFormatting>
  <conditionalFormatting sqref="D29">
    <cfRule type="cellIs" dxfId="474" priority="74" operator="equal">
      <formula>"RPR"</formula>
    </cfRule>
  </conditionalFormatting>
  <conditionalFormatting sqref="D29">
    <cfRule type="cellIs" dxfId="473" priority="73" operator="equal">
      <formula>"Probability"</formula>
    </cfRule>
  </conditionalFormatting>
  <conditionalFormatting sqref="D51">
    <cfRule type="cellIs" dxfId="472" priority="69" stopIfTrue="1" operator="equal">
      <formula>"Algebra"</formula>
    </cfRule>
    <cfRule type="cellIs" dxfId="471" priority="70" stopIfTrue="1" operator="equal">
      <formula>"Number"</formula>
    </cfRule>
    <cfRule type="cellIs" dxfId="470" priority="71" stopIfTrue="1" operator="equal">
      <formula>"Geometry and measures"</formula>
    </cfRule>
    <cfRule type="cellIs" dxfId="469" priority="72" stopIfTrue="1" operator="equal">
      <formula>"Statistics"</formula>
    </cfRule>
  </conditionalFormatting>
  <conditionalFormatting sqref="D51">
    <cfRule type="cellIs" dxfId="468" priority="68" operator="equal">
      <formula>"RPR"</formula>
    </cfRule>
  </conditionalFormatting>
  <conditionalFormatting sqref="D51">
    <cfRule type="cellIs" dxfId="467" priority="67" operator="equal">
      <formula>"Probability"</formula>
    </cfRule>
  </conditionalFormatting>
  <conditionalFormatting sqref="D61">
    <cfRule type="cellIs" dxfId="466" priority="63" stopIfTrue="1" operator="equal">
      <formula>"Algebra"</formula>
    </cfRule>
    <cfRule type="cellIs" dxfId="465" priority="64" stopIfTrue="1" operator="equal">
      <formula>"Number"</formula>
    </cfRule>
    <cfRule type="cellIs" dxfId="464" priority="65" stopIfTrue="1" operator="equal">
      <formula>"Geometry and measures"</formula>
    </cfRule>
    <cfRule type="cellIs" dxfId="463" priority="66" stopIfTrue="1" operator="equal">
      <formula>"Statistics"</formula>
    </cfRule>
  </conditionalFormatting>
  <conditionalFormatting sqref="D61">
    <cfRule type="cellIs" dxfId="462" priority="62" operator="equal">
      <formula>"RPR"</formula>
    </cfRule>
  </conditionalFormatting>
  <conditionalFormatting sqref="D61">
    <cfRule type="cellIs" dxfId="461" priority="61" operator="equal">
      <formula>"Probability"</formula>
    </cfRule>
  </conditionalFormatting>
  <conditionalFormatting sqref="D70">
    <cfRule type="cellIs" dxfId="460" priority="57" stopIfTrue="1" operator="equal">
      <formula>"Algebra"</formula>
    </cfRule>
    <cfRule type="cellIs" dxfId="459" priority="58" stopIfTrue="1" operator="equal">
      <formula>"Number"</formula>
    </cfRule>
    <cfRule type="cellIs" dxfId="458" priority="59" stopIfTrue="1" operator="equal">
      <formula>"Geometry and measures"</formula>
    </cfRule>
    <cfRule type="cellIs" dxfId="457" priority="60" stopIfTrue="1" operator="equal">
      <formula>"Statistics"</formula>
    </cfRule>
  </conditionalFormatting>
  <conditionalFormatting sqref="D70">
    <cfRule type="cellIs" dxfId="456" priority="56" operator="equal">
      <formula>"RPR"</formula>
    </cfRule>
  </conditionalFormatting>
  <conditionalFormatting sqref="D70">
    <cfRule type="cellIs" dxfId="455" priority="55" operator="equal">
      <formula>"Probability"</formula>
    </cfRule>
  </conditionalFormatting>
  <conditionalFormatting sqref="D71">
    <cfRule type="cellIs" dxfId="454" priority="51" stopIfTrue="1" operator="equal">
      <formula>"Algebra"</formula>
    </cfRule>
    <cfRule type="cellIs" dxfId="453" priority="52" stopIfTrue="1" operator="equal">
      <formula>"Number"</formula>
    </cfRule>
    <cfRule type="cellIs" dxfId="452" priority="53" stopIfTrue="1" operator="equal">
      <formula>"Geometry and measures"</formula>
    </cfRule>
    <cfRule type="cellIs" dxfId="451" priority="54" stopIfTrue="1" operator="equal">
      <formula>"Statistics"</formula>
    </cfRule>
  </conditionalFormatting>
  <conditionalFormatting sqref="D71">
    <cfRule type="cellIs" dxfId="450" priority="50" operator="equal">
      <formula>"RPR"</formula>
    </cfRule>
  </conditionalFormatting>
  <conditionalFormatting sqref="D71">
    <cfRule type="cellIs" dxfId="449" priority="49" operator="equal">
      <formula>"Probability"</formula>
    </cfRule>
  </conditionalFormatting>
  <conditionalFormatting sqref="E39">
    <cfRule type="cellIs" dxfId="448" priority="46" stopIfTrue="1" operator="equal">
      <formula>"AO3"</formula>
    </cfRule>
    <cfRule type="cellIs" dxfId="447" priority="47" stopIfTrue="1" operator="equal">
      <formula>"AO2"</formula>
    </cfRule>
    <cfRule type="cellIs" dxfId="446" priority="48" stopIfTrue="1" operator="equal">
      <formula>"AO1"</formula>
    </cfRule>
  </conditionalFormatting>
  <conditionalFormatting sqref="E43">
    <cfRule type="cellIs" dxfId="445" priority="43" stopIfTrue="1" operator="equal">
      <formula>"AO3"</formula>
    </cfRule>
    <cfRule type="cellIs" dxfId="444" priority="44" stopIfTrue="1" operator="equal">
      <formula>"AO2"</formula>
    </cfRule>
    <cfRule type="cellIs" dxfId="443" priority="45" stopIfTrue="1" operator="equal">
      <formula>"AO1"</formula>
    </cfRule>
  </conditionalFormatting>
  <conditionalFormatting sqref="E44">
    <cfRule type="cellIs" dxfId="442" priority="40" stopIfTrue="1" operator="equal">
      <formula>"AO3"</formula>
    </cfRule>
    <cfRule type="cellIs" dxfId="441" priority="41" stopIfTrue="1" operator="equal">
      <formula>"AO2"</formula>
    </cfRule>
    <cfRule type="cellIs" dxfId="440" priority="42" stopIfTrue="1" operator="equal">
      <formula>"AO1"</formula>
    </cfRule>
  </conditionalFormatting>
  <conditionalFormatting sqref="E45">
    <cfRule type="cellIs" dxfId="439" priority="37" stopIfTrue="1" operator="equal">
      <formula>"AO3"</formula>
    </cfRule>
    <cfRule type="cellIs" dxfId="438" priority="38" stopIfTrue="1" operator="equal">
      <formula>"AO2"</formula>
    </cfRule>
    <cfRule type="cellIs" dxfId="437" priority="39" stopIfTrue="1" operator="equal">
      <formula>"AO1"</formula>
    </cfRule>
  </conditionalFormatting>
  <conditionalFormatting sqref="E51">
    <cfRule type="cellIs" dxfId="436" priority="34" stopIfTrue="1" operator="equal">
      <formula>"AO3"</formula>
    </cfRule>
    <cfRule type="cellIs" dxfId="435" priority="35" stopIfTrue="1" operator="equal">
      <formula>"AO2"</formula>
    </cfRule>
    <cfRule type="cellIs" dxfId="434" priority="36" stopIfTrue="1" operator="equal">
      <formula>"AO1"</formula>
    </cfRule>
  </conditionalFormatting>
  <conditionalFormatting sqref="E55">
    <cfRule type="cellIs" dxfId="433" priority="31" stopIfTrue="1" operator="equal">
      <formula>"AO3"</formula>
    </cfRule>
    <cfRule type="cellIs" dxfId="432" priority="32" stopIfTrue="1" operator="equal">
      <formula>"AO2"</formula>
    </cfRule>
    <cfRule type="cellIs" dxfId="431" priority="33" stopIfTrue="1" operator="equal">
      <formula>"AO1"</formula>
    </cfRule>
  </conditionalFormatting>
  <conditionalFormatting sqref="E58">
    <cfRule type="cellIs" dxfId="430" priority="28" stopIfTrue="1" operator="equal">
      <formula>"AO3"</formula>
    </cfRule>
    <cfRule type="cellIs" dxfId="429" priority="29" stopIfTrue="1" operator="equal">
      <formula>"AO2"</formula>
    </cfRule>
    <cfRule type="cellIs" dxfId="428" priority="30" stopIfTrue="1" operator="equal">
      <formula>"AO1"</formula>
    </cfRule>
  </conditionalFormatting>
  <conditionalFormatting sqref="E59">
    <cfRule type="cellIs" dxfId="427" priority="25" stopIfTrue="1" operator="equal">
      <formula>"AO3"</formula>
    </cfRule>
    <cfRule type="cellIs" dxfId="426" priority="26" stopIfTrue="1" operator="equal">
      <formula>"AO2"</formula>
    </cfRule>
    <cfRule type="cellIs" dxfId="425" priority="27" stopIfTrue="1" operator="equal">
      <formula>"AO1"</formula>
    </cfRule>
  </conditionalFormatting>
  <conditionalFormatting sqref="E60">
    <cfRule type="cellIs" dxfId="424" priority="22" stopIfTrue="1" operator="equal">
      <formula>"AO3"</formula>
    </cfRule>
    <cfRule type="cellIs" dxfId="423" priority="23" stopIfTrue="1" operator="equal">
      <formula>"AO2"</formula>
    </cfRule>
    <cfRule type="cellIs" dxfId="422" priority="24" stopIfTrue="1" operator="equal">
      <formula>"AO1"</formula>
    </cfRule>
  </conditionalFormatting>
  <conditionalFormatting sqref="E61">
    <cfRule type="cellIs" dxfId="421" priority="19" stopIfTrue="1" operator="equal">
      <formula>"AO3"</formula>
    </cfRule>
    <cfRule type="cellIs" dxfId="420" priority="20" stopIfTrue="1" operator="equal">
      <formula>"AO2"</formula>
    </cfRule>
    <cfRule type="cellIs" dxfId="419" priority="21" stopIfTrue="1" operator="equal">
      <formula>"AO1"</formula>
    </cfRule>
  </conditionalFormatting>
  <conditionalFormatting sqref="E62">
    <cfRule type="cellIs" dxfId="418" priority="13" stopIfTrue="1" operator="equal">
      <formula>"AO3"</formula>
    </cfRule>
    <cfRule type="cellIs" dxfId="417" priority="14" stopIfTrue="1" operator="equal">
      <formula>"AO2"</formula>
    </cfRule>
    <cfRule type="cellIs" dxfId="416" priority="15" stopIfTrue="1" operator="equal">
      <formula>"AO1"</formula>
    </cfRule>
  </conditionalFormatting>
  <conditionalFormatting sqref="E67">
    <cfRule type="cellIs" dxfId="415" priority="10" stopIfTrue="1" operator="equal">
      <formula>"AO3"</formula>
    </cfRule>
    <cfRule type="cellIs" dxfId="414" priority="11" stopIfTrue="1" operator="equal">
      <formula>"AO2"</formula>
    </cfRule>
    <cfRule type="cellIs" dxfId="413" priority="12" stopIfTrue="1" operator="equal">
      <formula>"AO1"</formula>
    </cfRule>
  </conditionalFormatting>
  <conditionalFormatting sqref="E68">
    <cfRule type="cellIs" dxfId="412" priority="7" stopIfTrue="1" operator="equal">
      <formula>"AO3"</formula>
    </cfRule>
    <cfRule type="cellIs" dxfId="411" priority="8" stopIfTrue="1" operator="equal">
      <formula>"AO2"</formula>
    </cfRule>
    <cfRule type="cellIs" dxfId="410" priority="9" stopIfTrue="1" operator="equal">
      <formula>"AO1"</formula>
    </cfRule>
  </conditionalFormatting>
  <conditionalFormatting sqref="E70">
    <cfRule type="cellIs" dxfId="409" priority="4" stopIfTrue="1" operator="equal">
      <formula>"AO3"</formula>
    </cfRule>
    <cfRule type="cellIs" dxfId="408" priority="5" stopIfTrue="1" operator="equal">
      <formula>"AO2"</formula>
    </cfRule>
    <cfRule type="cellIs" dxfId="407" priority="6" stopIfTrue="1" operator="equal">
      <formula>"AO1"</formula>
    </cfRule>
  </conditionalFormatting>
  <conditionalFormatting sqref="E71">
    <cfRule type="cellIs" dxfId="406" priority="1" stopIfTrue="1" operator="equal">
      <formula>"AO3"</formula>
    </cfRule>
    <cfRule type="cellIs" dxfId="405" priority="2" stopIfTrue="1" operator="equal">
      <formula>"AO2"</formula>
    </cfRule>
    <cfRule type="cellIs" dxfId="404" priority="3" stopIfTrue="1" operator="equal">
      <formula>"AO1"</formula>
    </cfRule>
  </conditionalFormatting>
  <pageMargins left="0.7" right="0.7" top="0.75" bottom="0.75" header="0.3" footer="0.3"/>
  <pageSetup paperSize="9" scale="57"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96" id="{AE915AF1-78C3-428B-9C5E-06F9214F6333}">
            <xm:f>COUNTA('Student data'!$D$24:$AQ$24)&gt;1</xm:f>
            <x14:dxf>
              <font>
                <color rgb="FFFF0000"/>
              </font>
            </x14:dxf>
          </x14:cfRule>
          <xm:sqref>A2:F2 D5:F5 F3:F4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78"/>
  <sheetViews>
    <sheetView workbookViewId="0">
      <selection activeCell="A5" sqref="A5"/>
    </sheetView>
  </sheetViews>
  <sheetFormatPr defaultColWidth="9.1796875" defaultRowHeight="14.5" x14ac:dyDescent="0.35"/>
  <cols>
    <col min="1" max="1" width="13.81640625" style="212" customWidth="1"/>
    <col min="2" max="2" width="13.7265625" style="212" customWidth="1"/>
    <col min="3" max="3" width="12.54296875" style="212" customWidth="1"/>
    <col min="4" max="4" width="25.1796875" style="212" customWidth="1"/>
    <col min="5" max="7" width="12.7265625" style="212" customWidth="1"/>
    <col min="8" max="8" width="30.6328125" style="212" customWidth="1"/>
    <col min="9" max="16384" width="9.1796875" style="212"/>
  </cols>
  <sheetData>
    <row r="1" spans="1:10" ht="65.25" customHeight="1" x14ac:dyDescent="0.35">
      <c r="A1" s="352" t="s">
        <v>81</v>
      </c>
      <c r="B1" s="353"/>
      <c r="C1" s="353"/>
      <c r="D1" s="353"/>
      <c r="E1" s="353"/>
      <c r="F1" s="353"/>
      <c r="G1" s="353"/>
      <c r="H1" s="238"/>
    </row>
    <row r="2" spans="1:10" ht="46.5" customHeight="1" thickBot="1" x14ac:dyDescent="0.4">
      <c r="A2" s="355" t="s">
        <v>76</v>
      </c>
      <c r="B2" s="356"/>
      <c r="C2" s="356"/>
      <c r="D2" s="356"/>
      <c r="E2" s="356"/>
      <c r="F2" s="356"/>
    </row>
    <row r="3" spans="1:10" ht="22" customHeight="1" x14ac:dyDescent="0.45">
      <c r="A3" s="158" t="s">
        <v>335</v>
      </c>
      <c r="B3" s="361" t="str">
        <f>IF(COUNTBLANK('Student data'!D24:AQ24)=40,"No student is selected",'Student data'!AU25)</f>
        <v>No student is selected</v>
      </c>
      <c r="C3" s="362"/>
      <c r="D3" s="363"/>
      <c r="E3" s="364"/>
      <c r="F3" s="213"/>
    </row>
    <row r="4" spans="1:10" ht="22" customHeight="1" thickBot="1" x14ac:dyDescent="0.4">
      <c r="A4" s="159" t="s">
        <v>336</v>
      </c>
      <c r="B4" s="160" t="str">
        <f>'Student data'!N8</f>
        <v>0/300</v>
      </c>
      <c r="C4" s="365" t="s">
        <v>337</v>
      </c>
      <c r="D4" s="365"/>
      <c r="E4" s="161" t="str">
        <f>'Student data'!O8</f>
        <v>Grade U</v>
      </c>
      <c r="F4" s="213"/>
    </row>
    <row r="5" spans="1:10" ht="22" customHeight="1" thickBot="1" x14ac:dyDescent="0.4">
      <c r="A5" s="214"/>
      <c r="B5" s="357"/>
      <c r="C5" s="358"/>
      <c r="D5" s="213"/>
      <c r="E5" s="213"/>
      <c r="F5" s="213"/>
    </row>
    <row r="6" spans="1:10" s="216" customFormat="1" ht="47.25" customHeight="1" thickBot="1" x14ac:dyDescent="0.4">
      <c r="A6" s="359" t="s">
        <v>341</v>
      </c>
      <c r="B6" s="360"/>
      <c r="C6" s="360"/>
      <c r="D6" s="360"/>
      <c r="E6" s="206" t="s">
        <v>343</v>
      </c>
      <c r="F6" s="206" t="s">
        <v>4</v>
      </c>
      <c r="G6" s="199" t="s">
        <v>344</v>
      </c>
      <c r="I6" s="345" t="s">
        <v>173</v>
      </c>
      <c r="J6" s="346"/>
    </row>
    <row r="7" spans="1:10" ht="15" customHeight="1" x14ac:dyDescent="0.35">
      <c r="A7" s="143"/>
      <c r="B7" s="20"/>
      <c r="C7" s="20"/>
      <c r="D7" s="20" t="s">
        <v>10</v>
      </c>
      <c r="E7" s="149">
        <f>SUMIF(D23:D69,"Number",C23:C69)</f>
        <v>29</v>
      </c>
      <c r="F7" s="149">
        <f>SUMIF(D23:D69,"Number",F23:F69)</f>
        <v>0</v>
      </c>
      <c r="G7" s="190">
        <f>F7/E7</f>
        <v>0</v>
      </c>
      <c r="I7" s="229">
        <v>5</v>
      </c>
      <c r="J7" s="230">
        <v>53</v>
      </c>
    </row>
    <row r="8" spans="1:10" x14ac:dyDescent="0.35">
      <c r="A8" s="147"/>
      <c r="B8" s="21"/>
      <c r="C8" s="21"/>
      <c r="D8" s="21" t="s">
        <v>11</v>
      </c>
      <c r="E8" s="3">
        <f>SUMIF(D23:D69,"Algebra",C23:C69)</f>
        <v>23</v>
      </c>
      <c r="F8" s="3">
        <f>SUMIF(D23:D69,"Algebra",F23:F69)</f>
        <v>0</v>
      </c>
      <c r="G8" s="162">
        <f t="shared" ref="G8:G16" si="0">F8/E8</f>
        <v>0</v>
      </c>
      <c r="I8" s="231">
        <v>4</v>
      </c>
      <c r="J8" s="232">
        <v>42</v>
      </c>
    </row>
    <row r="9" spans="1:10" x14ac:dyDescent="0.35">
      <c r="A9" s="148"/>
      <c r="B9" s="22"/>
      <c r="C9" s="22"/>
      <c r="D9" s="22" t="s">
        <v>15</v>
      </c>
      <c r="E9" s="4">
        <f>SUMIF(D23:D69,"RPR",C23:C69)</f>
        <v>22</v>
      </c>
      <c r="F9" s="4">
        <f>SUMIF(D23:D69,"RPR",F23:F69)</f>
        <v>0</v>
      </c>
      <c r="G9" s="163">
        <f t="shared" si="0"/>
        <v>0</v>
      </c>
      <c r="I9" s="231">
        <v>3</v>
      </c>
      <c r="J9" s="232">
        <v>30</v>
      </c>
    </row>
    <row r="10" spans="1:10" x14ac:dyDescent="0.35">
      <c r="A10" s="144"/>
      <c r="B10" s="23"/>
      <c r="C10" s="23"/>
      <c r="D10" s="23" t="s">
        <v>7</v>
      </c>
      <c r="E10" s="5">
        <f>SUMIF(D23:D69,"Geometry and measures",C23:C69)</f>
        <v>15</v>
      </c>
      <c r="F10" s="5">
        <f>SUMIF(D23:D69,"Geometry and measures",F23:F69)</f>
        <v>0</v>
      </c>
      <c r="G10" s="164">
        <f t="shared" si="0"/>
        <v>0</v>
      </c>
      <c r="I10" s="231">
        <v>2</v>
      </c>
      <c r="J10" s="232">
        <v>18</v>
      </c>
    </row>
    <row r="11" spans="1:10" x14ac:dyDescent="0.35">
      <c r="A11" s="145"/>
      <c r="B11" s="24"/>
      <c r="C11" s="24"/>
      <c r="D11" s="24" t="s">
        <v>16</v>
      </c>
      <c r="E11" s="6">
        <f>SUMIF(D23:D69,"Probability",C23:C69)</f>
        <v>8</v>
      </c>
      <c r="F11" s="6">
        <f>SUMIF(D23:D69,"Probability",F23:F69)</f>
        <v>0</v>
      </c>
      <c r="G11" s="165">
        <f t="shared" si="0"/>
        <v>0</v>
      </c>
      <c r="I11" s="231">
        <v>1</v>
      </c>
      <c r="J11" s="232">
        <v>6</v>
      </c>
    </row>
    <row r="12" spans="1:10" ht="15" thickBot="1" x14ac:dyDescent="0.4">
      <c r="A12" s="166"/>
      <c r="B12" s="154"/>
      <c r="C12" s="154"/>
      <c r="D12" s="208" t="s">
        <v>5</v>
      </c>
      <c r="E12" s="7">
        <f>SUMIF(D23:D69,"Statistics",C23:C69)</f>
        <v>3</v>
      </c>
      <c r="F12" s="7">
        <f>SUMIF(D23:D69,"Statistics",F23:F69)</f>
        <v>0</v>
      </c>
      <c r="G12" s="167">
        <f t="shared" si="0"/>
        <v>0</v>
      </c>
      <c r="I12" s="233" t="s">
        <v>39</v>
      </c>
      <c r="J12" s="234">
        <v>0</v>
      </c>
    </row>
    <row r="13" spans="1:10" x14ac:dyDescent="0.35">
      <c r="A13" s="56"/>
      <c r="B13" s="29"/>
      <c r="C13" s="29"/>
      <c r="D13" s="8"/>
      <c r="E13" s="9"/>
      <c r="F13" s="9"/>
      <c r="G13" s="179"/>
    </row>
    <row r="14" spans="1:10" x14ac:dyDescent="0.35">
      <c r="A14" s="170"/>
      <c r="B14" s="155"/>
      <c r="C14" s="155"/>
      <c r="D14" s="209" t="s">
        <v>8</v>
      </c>
      <c r="E14" s="10">
        <f>SUMIF(E23:E69,"AO1",C23:C69)</f>
        <v>47</v>
      </c>
      <c r="F14" s="10">
        <f>SUMIF(E23:E69,"AO1",F23:F69)</f>
        <v>0</v>
      </c>
      <c r="G14" s="171">
        <f t="shared" si="0"/>
        <v>0</v>
      </c>
    </row>
    <row r="15" spans="1:10" x14ac:dyDescent="0.35">
      <c r="A15" s="146"/>
      <c r="B15" s="26"/>
      <c r="C15" s="26"/>
      <c r="D15" s="26" t="s">
        <v>6</v>
      </c>
      <c r="E15" s="11">
        <f>SUMIF(E23:E69,"AO2",C23:C69)</f>
        <v>18</v>
      </c>
      <c r="F15" s="11">
        <f>SUMIF(E23:E69,"AO2",F23:F69)</f>
        <v>0</v>
      </c>
      <c r="G15" s="172">
        <f t="shared" si="0"/>
        <v>0</v>
      </c>
    </row>
    <row r="16" spans="1:10" x14ac:dyDescent="0.35">
      <c r="A16" s="173"/>
      <c r="B16" s="156"/>
      <c r="C16" s="156"/>
      <c r="D16" s="207" t="s">
        <v>9</v>
      </c>
      <c r="E16" s="12">
        <f>SUMIF(E23:E69,"AO3",C23:C69)</f>
        <v>35</v>
      </c>
      <c r="F16" s="12">
        <f>SUMIF(E23:E69,"AO3",F23:F69)</f>
        <v>0</v>
      </c>
      <c r="G16" s="174">
        <f t="shared" si="0"/>
        <v>0</v>
      </c>
    </row>
    <row r="17" spans="1:10" x14ac:dyDescent="0.35">
      <c r="A17" s="56"/>
      <c r="B17" s="29"/>
      <c r="C17" s="29"/>
      <c r="D17" s="8"/>
      <c r="E17" s="9"/>
      <c r="F17" s="9"/>
      <c r="G17" s="72"/>
    </row>
    <row r="18" spans="1:10" x14ac:dyDescent="0.35">
      <c r="A18" s="176"/>
      <c r="B18" s="157"/>
      <c r="C18" s="157"/>
      <c r="D18" s="210" t="s">
        <v>338</v>
      </c>
      <c r="E18" s="33">
        <f>SUMIF(B23:B69,"&lt;&gt;",C23:C69)</f>
        <v>24</v>
      </c>
      <c r="F18" s="33">
        <f>SUMIF(B23:B69,"&lt;&gt;",F23:F69)</f>
        <v>0</v>
      </c>
      <c r="G18" s="177">
        <f t="shared" ref="G18" si="1">F18/E18</f>
        <v>0</v>
      </c>
    </row>
    <row r="19" spans="1:10" ht="15" thickBot="1" x14ac:dyDescent="0.4">
      <c r="A19" s="180"/>
      <c r="B19" s="27"/>
      <c r="C19" s="27"/>
      <c r="D19" s="27"/>
      <c r="E19" s="152"/>
      <c r="F19" s="152"/>
      <c r="G19" s="181"/>
    </row>
    <row r="20" spans="1:10" ht="16" thickBot="1" x14ac:dyDescent="0.4">
      <c r="A20" s="193"/>
      <c r="B20" s="194"/>
      <c r="C20" s="194"/>
      <c r="D20" s="194" t="s">
        <v>346</v>
      </c>
      <c r="E20" s="196">
        <v>100</v>
      </c>
      <c r="F20" s="197">
        <f>SUM(F23:F69)</f>
        <v>0</v>
      </c>
      <c r="G20" s="198">
        <f>F20/E20</f>
        <v>0</v>
      </c>
      <c r="H20" s="366" t="str">
        <f>"Grade "&amp;IF(F20&lt;J11,"u",IF(F20&lt;J10,"1",IF(F20&lt;J9,"2",IF(F20&lt;J8,"3",IF(F20&lt;J7,"4","5")))))</f>
        <v>Grade u</v>
      </c>
      <c r="I20" s="367"/>
      <c r="J20" s="368"/>
    </row>
    <row r="21" spans="1:10" ht="15" thickBot="1" x14ac:dyDescent="0.4">
      <c r="A21" s="241"/>
      <c r="H21" s="385"/>
      <c r="I21" s="381"/>
      <c r="J21" s="382"/>
    </row>
    <row r="22" spans="1:10" ht="42.5" thickBot="1" x14ac:dyDescent="0.4">
      <c r="A22" s="205" t="s">
        <v>0</v>
      </c>
      <c r="B22" s="206" t="s">
        <v>313</v>
      </c>
      <c r="C22" s="206" t="s">
        <v>1</v>
      </c>
      <c r="D22" s="206" t="s">
        <v>2</v>
      </c>
      <c r="E22" s="206" t="s">
        <v>3</v>
      </c>
      <c r="F22" s="206" t="s">
        <v>4</v>
      </c>
      <c r="G22" s="206" t="s">
        <v>141</v>
      </c>
      <c r="H22" s="369" t="s">
        <v>36</v>
      </c>
      <c r="I22" s="370"/>
      <c r="J22" s="371"/>
    </row>
    <row r="23" spans="1:10" x14ac:dyDescent="0.35">
      <c r="A23" s="200" t="s">
        <v>127</v>
      </c>
      <c r="B23" s="201"/>
      <c r="C23" s="202">
        <v>1</v>
      </c>
      <c r="D23" s="202" t="s">
        <v>10</v>
      </c>
      <c r="E23" s="203" t="s">
        <v>8</v>
      </c>
      <c r="F23" s="204">
        <f>SUMIF('Student data'!$D$24:$AQ$24,"x",'Student data'!D92:AQ92)</f>
        <v>0</v>
      </c>
      <c r="G23" s="235">
        <f t="shared" ref="G23:G54" si="2">F23/C23</f>
        <v>0</v>
      </c>
      <c r="H23" s="378" t="s">
        <v>241</v>
      </c>
      <c r="I23" s="379"/>
      <c r="J23" s="380"/>
    </row>
    <row r="24" spans="1:10" x14ac:dyDescent="0.35">
      <c r="A24" s="182" t="s">
        <v>140</v>
      </c>
      <c r="B24" s="17"/>
      <c r="C24" s="18">
        <v>1</v>
      </c>
      <c r="D24" s="18" t="s">
        <v>10</v>
      </c>
      <c r="E24" s="19" t="s">
        <v>8</v>
      </c>
      <c r="F24" s="30">
        <f>SUMIF('Student data'!$D$24:$AQ$24,"x",'Student data'!D93:AQ93)</f>
        <v>0</v>
      </c>
      <c r="G24" s="236">
        <f t="shared" si="2"/>
        <v>0</v>
      </c>
      <c r="H24" s="372" t="s">
        <v>241</v>
      </c>
      <c r="I24" s="373"/>
      <c r="J24" s="374"/>
    </row>
    <row r="25" spans="1:10" x14ac:dyDescent="0.35">
      <c r="A25" s="182" t="s">
        <v>84</v>
      </c>
      <c r="B25" s="17"/>
      <c r="C25" s="18">
        <v>2</v>
      </c>
      <c r="D25" s="18" t="s">
        <v>10</v>
      </c>
      <c r="E25" s="19" t="s">
        <v>8</v>
      </c>
      <c r="F25" s="30">
        <f>SUMIF('Student data'!$D$24:$AQ$24,"x",'Student data'!D94:AQ94)</f>
        <v>0</v>
      </c>
      <c r="G25" s="236">
        <f t="shared" si="2"/>
        <v>0</v>
      </c>
      <c r="H25" s="372" t="s">
        <v>242</v>
      </c>
      <c r="I25" s="373"/>
      <c r="J25" s="374"/>
    </row>
    <row r="26" spans="1:10" x14ac:dyDescent="0.35">
      <c r="A26" s="182" t="s">
        <v>174</v>
      </c>
      <c r="B26" s="17"/>
      <c r="C26" s="18">
        <v>1</v>
      </c>
      <c r="D26" s="18" t="s">
        <v>80</v>
      </c>
      <c r="E26" s="19" t="s">
        <v>8</v>
      </c>
      <c r="F26" s="30">
        <f>SUMIF('Student data'!$D$24:$AQ$24,"x",'Student data'!D95:AQ95)</f>
        <v>0</v>
      </c>
      <c r="G26" s="236">
        <f t="shared" si="2"/>
        <v>0</v>
      </c>
      <c r="H26" s="372" t="s">
        <v>243</v>
      </c>
      <c r="I26" s="373"/>
      <c r="J26" s="374"/>
    </row>
    <row r="27" spans="1:10" x14ac:dyDescent="0.35">
      <c r="A27" s="182" t="s">
        <v>175</v>
      </c>
      <c r="B27" s="17"/>
      <c r="C27" s="18">
        <v>1</v>
      </c>
      <c r="D27" s="18" t="s">
        <v>80</v>
      </c>
      <c r="E27" s="19" t="s">
        <v>8</v>
      </c>
      <c r="F27" s="30">
        <f>SUMIF('Student data'!$D$24:$AQ$24,"x",'Student data'!D96:AQ96)</f>
        <v>0</v>
      </c>
      <c r="G27" s="236">
        <f t="shared" si="2"/>
        <v>0</v>
      </c>
      <c r="H27" s="372" t="s">
        <v>243</v>
      </c>
      <c r="I27" s="373"/>
      <c r="J27" s="374"/>
    </row>
    <row r="28" spans="1:10" ht="15" customHeight="1" x14ac:dyDescent="0.35">
      <c r="A28" s="183" t="s">
        <v>86</v>
      </c>
      <c r="B28" s="25"/>
      <c r="C28" s="18">
        <v>2</v>
      </c>
      <c r="D28" s="18" t="s">
        <v>10</v>
      </c>
      <c r="E28" s="19" t="s">
        <v>8</v>
      </c>
      <c r="F28" s="30">
        <f>SUMIF('Student data'!$D$24:$AQ$24,"x",'Student data'!D97:AQ97)</f>
        <v>0</v>
      </c>
      <c r="G28" s="236">
        <f t="shared" si="2"/>
        <v>0</v>
      </c>
      <c r="H28" s="372" t="s">
        <v>244</v>
      </c>
      <c r="I28" s="373"/>
      <c r="J28" s="374"/>
    </row>
    <row r="29" spans="1:10" x14ac:dyDescent="0.35">
      <c r="A29" s="183" t="s">
        <v>87</v>
      </c>
      <c r="B29" s="25"/>
      <c r="C29" s="18">
        <v>1</v>
      </c>
      <c r="D29" s="18" t="s">
        <v>10</v>
      </c>
      <c r="E29" s="19" t="s">
        <v>8</v>
      </c>
      <c r="F29" s="30">
        <f>SUMIF('Student data'!$D$24:$AQ$24,"x",'Student data'!D98:AQ98)</f>
        <v>0</v>
      </c>
      <c r="G29" s="236">
        <f t="shared" si="2"/>
        <v>0</v>
      </c>
      <c r="H29" s="383" t="s">
        <v>245</v>
      </c>
      <c r="I29" s="373"/>
      <c r="J29" s="374"/>
    </row>
    <row r="30" spans="1:10" ht="15" customHeight="1" x14ac:dyDescent="0.35">
      <c r="A30" s="183" t="s">
        <v>88</v>
      </c>
      <c r="B30" s="25"/>
      <c r="C30" s="18">
        <v>1</v>
      </c>
      <c r="D30" s="18" t="s">
        <v>10</v>
      </c>
      <c r="E30" s="19" t="s">
        <v>8</v>
      </c>
      <c r="F30" s="30">
        <f>SUMIF('Student data'!$D$24:$AQ$24,"x",'Student data'!D99:AQ99)</f>
        <v>0</v>
      </c>
      <c r="G30" s="236">
        <f t="shared" si="2"/>
        <v>0</v>
      </c>
      <c r="H30" s="383" t="s">
        <v>245</v>
      </c>
      <c r="I30" s="373"/>
      <c r="J30" s="374"/>
    </row>
    <row r="31" spans="1:10" ht="15" customHeight="1" x14ac:dyDescent="0.35">
      <c r="A31" s="183" t="s">
        <v>176</v>
      </c>
      <c r="B31" s="25"/>
      <c r="C31" s="18">
        <v>1</v>
      </c>
      <c r="D31" s="18" t="s">
        <v>10</v>
      </c>
      <c r="E31" s="19" t="s">
        <v>8</v>
      </c>
      <c r="F31" s="30">
        <f>SUMIF('Student data'!$D$24:$AQ$24,"x",'Student data'!D100:AQ100)</f>
        <v>0</v>
      </c>
      <c r="G31" s="236">
        <f t="shared" si="2"/>
        <v>0</v>
      </c>
      <c r="H31" s="383" t="s">
        <v>246</v>
      </c>
      <c r="I31" s="373"/>
      <c r="J31" s="374"/>
    </row>
    <row r="32" spans="1:10" ht="15" customHeight="1" x14ac:dyDescent="0.35">
      <c r="A32" s="183" t="s">
        <v>177</v>
      </c>
      <c r="B32" s="25"/>
      <c r="C32" s="18">
        <v>1</v>
      </c>
      <c r="D32" s="18" t="s">
        <v>10</v>
      </c>
      <c r="E32" s="19" t="s">
        <v>8</v>
      </c>
      <c r="F32" s="30">
        <f>SUMIF('Student data'!$D$24:$AQ$24,"x",'Student data'!D101:AQ101)</f>
        <v>0</v>
      </c>
      <c r="G32" s="236">
        <f t="shared" si="2"/>
        <v>0</v>
      </c>
      <c r="H32" s="383" t="s">
        <v>247</v>
      </c>
      <c r="I32" s="373"/>
      <c r="J32" s="374"/>
    </row>
    <row r="33" spans="1:10" x14ac:dyDescent="0.35">
      <c r="A33" s="183" t="s">
        <v>109</v>
      </c>
      <c r="B33" s="25"/>
      <c r="C33" s="18">
        <v>2</v>
      </c>
      <c r="D33" s="18" t="s">
        <v>10</v>
      </c>
      <c r="E33" s="19" t="s">
        <v>8</v>
      </c>
      <c r="F33" s="30">
        <f>SUMIF('Student data'!$D$24:$AQ$24,"x",'Student data'!D102:AQ102)</f>
        <v>0</v>
      </c>
      <c r="G33" s="236">
        <f t="shared" si="2"/>
        <v>0</v>
      </c>
      <c r="H33" s="383" t="s">
        <v>248</v>
      </c>
      <c r="I33" s="373"/>
      <c r="J33" s="374"/>
    </row>
    <row r="34" spans="1:10" x14ac:dyDescent="0.35">
      <c r="A34" s="183" t="s">
        <v>89</v>
      </c>
      <c r="B34" s="25"/>
      <c r="C34" s="18">
        <v>2</v>
      </c>
      <c r="D34" s="18" t="s">
        <v>10</v>
      </c>
      <c r="E34" s="19" t="s">
        <v>8</v>
      </c>
      <c r="F34" s="30">
        <f>SUMIF('Student data'!$D$24:$AQ$24,"x",'Student data'!D103:AQ103)</f>
        <v>0</v>
      </c>
      <c r="G34" s="236">
        <f t="shared" si="2"/>
        <v>0</v>
      </c>
      <c r="H34" s="383" t="s">
        <v>249</v>
      </c>
      <c r="I34" s="373"/>
      <c r="J34" s="374"/>
    </row>
    <row r="35" spans="1:10" x14ac:dyDescent="0.35">
      <c r="A35" s="183" t="s">
        <v>178</v>
      </c>
      <c r="B35" s="25"/>
      <c r="C35" s="18">
        <v>1</v>
      </c>
      <c r="D35" s="18" t="s">
        <v>7</v>
      </c>
      <c r="E35" s="19" t="s">
        <v>6</v>
      </c>
      <c r="F35" s="30">
        <f>SUMIF('Student data'!$D$24:$AQ$24,"x",'Student data'!D104:AQ104)</f>
        <v>0</v>
      </c>
      <c r="G35" s="236">
        <f t="shared" si="2"/>
        <v>0</v>
      </c>
      <c r="H35" s="384" t="s">
        <v>250</v>
      </c>
      <c r="I35" s="373"/>
      <c r="J35" s="374"/>
    </row>
    <row r="36" spans="1:10" x14ac:dyDescent="0.35">
      <c r="A36" s="183" t="s">
        <v>179</v>
      </c>
      <c r="B36" s="25"/>
      <c r="C36" s="18">
        <v>1</v>
      </c>
      <c r="D36" s="18" t="s">
        <v>7</v>
      </c>
      <c r="E36" s="19" t="s">
        <v>6</v>
      </c>
      <c r="F36" s="30">
        <f>SUMIF('Student data'!$D$24:$AQ$24,"x",'Student data'!D105:AQ105)</f>
        <v>0</v>
      </c>
      <c r="G36" s="236">
        <f t="shared" si="2"/>
        <v>0</v>
      </c>
      <c r="H36" s="383" t="s">
        <v>250</v>
      </c>
      <c r="I36" s="373"/>
      <c r="J36" s="374"/>
    </row>
    <row r="37" spans="1:10" x14ac:dyDescent="0.35">
      <c r="A37" s="183" t="s">
        <v>180</v>
      </c>
      <c r="B37" s="25"/>
      <c r="C37" s="18">
        <v>1</v>
      </c>
      <c r="D37" s="18" t="s">
        <v>7</v>
      </c>
      <c r="E37" s="19" t="s">
        <v>6</v>
      </c>
      <c r="F37" s="30">
        <f>SUMIF('Student data'!$D$24:$AQ$24,"x",'Student data'!D106:AQ106)</f>
        <v>0</v>
      </c>
      <c r="G37" s="236">
        <f t="shared" si="2"/>
        <v>0</v>
      </c>
      <c r="H37" s="383" t="s">
        <v>251</v>
      </c>
      <c r="I37" s="373"/>
      <c r="J37" s="374"/>
    </row>
    <row r="38" spans="1:10" ht="15" customHeight="1" x14ac:dyDescent="0.35">
      <c r="A38" s="183" t="s">
        <v>181</v>
      </c>
      <c r="B38" s="25"/>
      <c r="C38" s="18">
        <v>2</v>
      </c>
      <c r="D38" s="18" t="s">
        <v>7</v>
      </c>
      <c r="E38" s="19" t="s">
        <v>6</v>
      </c>
      <c r="F38" s="30">
        <f>SUMIF('Student data'!$D$24:$AQ$24,"x",'Student data'!D107:AQ107)</f>
        <v>0</v>
      </c>
      <c r="G38" s="236">
        <f t="shared" si="2"/>
        <v>0</v>
      </c>
      <c r="H38" s="372" t="s">
        <v>252</v>
      </c>
      <c r="I38" s="373"/>
      <c r="J38" s="374"/>
    </row>
    <row r="39" spans="1:10" ht="15" customHeight="1" x14ac:dyDescent="0.35">
      <c r="A39" s="183" t="s">
        <v>182</v>
      </c>
      <c r="B39" s="25"/>
      <c r="C39" s="18">
        <v>1</v>
      </c>
      <c r="D39" s="18" t="s">
        <v>7</v>
      </c>
      <c r="E39" s="19" t="s">
        <v>6</v>
      </c>
      <c r="F39" s="30">
        <f>SUMIF('Student data'!$D$24:$AQ$24,"x",'Student data'!D108:AQ108)</f>
        <v>0</v>
      </c>
      <c r="G39" s="236">
        <f t="shared" si="2"/>
        <v>0</v>
      </c>
      <c r="H39" s="372" t="s">
        <v>253</v>
      </c>
      <c r="I39" s="373"/>
      <c r="J39" s="374"/>
    </row>
    <row r="40" spans="1:10" x14ac:dyDescent="0.35">
      <c r="A40" s="183" t="s">
        <v>92</v>
      </c>
      <c r="B40" s="25"/>
      <c r="C40" s="18">
        <v>4</v>
      </c>
      <c r="D40" s="18" t="s">
        <v>80</v>
      </c>
      <c r="E40" s="19" t="s">
        <v>8</v>
      </c>
      <c r="F40" s="30">
        <f>SUMIF('Student data'!$D$24:$AQ$24,"x",'Student data'!D109:AQ109)</f>
        <v>0</v>
      </c>
      <c r="G40" s="236">
        <f t="shared" si="2"/>
        <v>0</v>
      </c>
      <c r="H40" s="372" t="s">
        <v>254</v>
      </c>
      <c r="I40" s="373"/>
      <c r="J40" s="374"/>
    </row>
    <row r="41" spans="1:10" x14ac:dyDescent="0.35">
      <c r="A41" s="183" t="s">
        <v>93</v>
      </c>
      <c r="B41" s="25"/>
      <c r="C41" s="18">
        <v>1</v>
      </c>
      <c r="D41" s="18" t="s">
        <v>5</v>
      </c>
      <c r="E41" s="19" t="s">
        <v>6</v>
      </c>
      <c r="F41" s="30">
        <f>SUMIF('Student data'!$D$24:$AQ$24,"x",'Student data'!D110:AQ110)</f>
        <v>0</v>
      </c>
      <c r="G41" s="236">
        <f t="shared" si="2"/>
        <v>0</v>
      </c>
      <c r="H41" s="372" t="s">
        <v>201</v>
      </c>
      <c r="I41" s="373"/>
      <c r="J41" s="374"/>
    </row>
    <row r="42" spans="1:10" x14ac:dyDescent="0.35">
      <c r="A42" s="183" t="s">
        <v>94</v>
      </c>
      <c r="B42" s="25"/>
      <c r="C42" s="18">
        <v>1</v>
      </c>
      <c r="D42" s="18" t="s">
        <v>5</v>
      </c>
      <c r="E42" s="19" t="s">
        <v>6</v>
      </c>
      <c r="F42" s="30">
        <f>SUMIF('Student data'!$D$24:$AQ$24,"x",'Student data'!D111:AQ111)</f>
        <v>0</v>
      </c>
      <c r="G42" s="236">
        <f t="shared" si="2"/>
        <v>0</v>
      </c>
      <c r="H42" s="372" t="s">
        <v>255</v>
      </c>
      <c r="I42" s="373"/>
      <c r="J42" s="374"/>
    </row>
    <row r="43" spans="1:10" x14ac:dyDescent="0.35">
      <c r="A43" s="183" t="s">
        <v>110</v>
      </c>
      <c r="B43" s="25"/>
      <c r="C43" s="18">
        <v>1</v>
      </c>
      <c r="D43" s="18" t="s">
        <v>5</v>
      </c>
      <c r="E43" s="19" t="s">
        <v>9</v>
      </c>
      <c r="F43" s="30">
        <f>SUMIF('Student data'!$D$24:$AQ$24,"x",'Student data'!D112:AQ112)</f>
        <v>0</v>
      </c>
      <c r="G43" s="236">
        <f t="shared" si="2"/>
        <v>0</v>
      </c>
      <c r="H43" s="372" t="s">
        <v>255</v>
      </c>
      <c r="I43" s="373"/>
      <c r="J43" s="374"/>
    </row>
    <row r="44" spans="1:10" x14ac:dyDescent="0.35">
      <c r="A44" s="183" t="s">
        <v>95</v>
      </c>
      <c r="B44" s="25"/>
      <c r="C44" s="18">
        <v>1</v>
      </c>
      <c r="D44" s="18" t="s">
        <v>10</v>
      </c>
      <c r="E44" s="19" t="s">
        <v>8</v>
      </c>
      <c r="F44" s="30">
        <f>SUMIF('Student data'!$D$24:$AQ$24,"x",'Student data'!D113:AQ113)</f>
        <v>0</v>
      </c>
      <c r="G44" s="236">
        <f t="shared" si="2"/>
        <v>0</v>
      </c>
      <c r="H44" s="372" t="s">
        <v>256</v>
      </c>
      <c r="I44" s="373"/>
      <c r="J44" s="374"/>
    </row>
    <row r="45" spans="1:10" x14ac:dyDescent="0.35">
      <c r="A45" s="183" t="s">
        <v>111</v>
      </c>
      <c r="B45" s="25"/>
      <c r="C45" s="18">
        <v>3</v>
      </c>
      <c r="D45" s="18" t="s">
        <v>10</v>
      </c>
      <c r="E45" s="19" t="s">
        <v>8</v>
      </c>
      <c r="F45" s="30">
        <f>SUMIF('Student data'!$D$24:$AQ$24,"x",'Student data'!D114:AQ114)</f>
        <v>0</v>
      </c>
      <c r="G45" s="236">
        <f t="shared" si="2"/>
        <v>0</v>
      </c>
      <c r="H45" s="372" t="s">
        <v>257</v>
      </c>
      <c r="I45" s="373"/>
      <c r="J45" s="374"/>
    </row>
    <row r="46" spans="1:10" x14ac:dyDescent="0.35">
      <c r="A46" s="184" t="s">
        <v>112</v>
      </c>
      <c r="B46" s="28"/>
      <c r="C46" s="18">
        <v>1</v>
      </c>
      <c r="D46" s="18" t="s">
        <v>80</v>
      </c>
      <c r="E46" s="19" t="s">
        <v>8</v>
      </c>
      <c r="F46" s="30">
        <f>SUMIF('Student data'!$D$24:$AQ$24,"x",'Student data'!D115:AQ115)</f>
        <v>0</v>
      </c>
      <c r="G46" s="236">
        <f t="shared" si="2"/>
        <v>0</v>
      </c>
      <c r="H46" s="372" t="s">
        <v>258</v>
      </c>
      <c r="I46" s="373"/>
      <c r="J46" s="374"/>
    </row>
    <row r="47" spans="1:10" x14ac:dyDescent="0.35">
      <c r="A47" s="184" t="s">
        <v>113</v>
      </c>
      <c r="B47" s="28"/>
      <c r="C47" s="18">
        <v>3</v>
      </c>
      <c r="D47" s="18" t="s">
        <v>80</v>
      </c>
      <c r="E47" s="19" t="s">
        <v>8</v>
      </c>
      <c r="F47" s="30">
        <f>SUMIF('Student data'!$D$24:$AQ$24,"x",'Student data'!D116:AQ116)</f>
        <v>0</v>
      </c>
      <c r="G47" s="236">
        <f t="shared" si="2"/>
        <v>0</v>
      </c>
      <c r="H47" s="372" t="s">
        <v>258</v>
      </c>
      <c r="I47" s="373"/>
      <c r="J47" s="374"/>
    </row>
    <row r="48" spans="1:10" x14ac:dyDescent="0.35">
      <c r="A48" s="184" t="s">
        <v>132</v>
      </c>
      <c r="B48" s="28"/>
      <c r="C48" s="18">
        <v>1</v>
      </c>
      <c r="D48" s="18" t="s">
        <v>11</v>
      </c>
      <c r="E48" s="19" t="s">
        <v>8</v>
      </c>
      <c r="F48" s="30">
        <f>SUMIF('Student data'!$D$24:$AQ$24,"x",'Student data'!D117:AQ117)</f>
        <v>0</v>
      </c>
      <c r="G48" s="236">
        <f t="shared" si="2"/>
        <v>0</v>
      </c>
      <c r="H48" s="372" t="s">
        <v>259</v>
      </c>
      <c r="I48" s="373"/>
      <c r="J48" s="374"/>
    </row>
    <row r="49" spans="1:10" x14ac:dyDescent="0.35">
      <c r="A49" s="184" t="s">
        <v>133</v>
      </c>
      <c r="B49" s="28"/>
      <c r="C49" s="18">
        <v>1</v>
      </c>
      <c r="D49" s="18" t="s">
        <v>11</v>
      </c>
      <c r="E49" s="19" t="s">
        <v>8</v>
      </c>
      <c r="F49" s="30">
        <f>SUMIF('Student data'!$D$24:$AQ$24,"x",'Student data'!D118:AQ118)</f>
        <v>0</v>
      </c>
      <c r="G49" s="236">
        <f t="shared" si="2"/>
        <v>0</v>
      </c>
      <c r="H49" s="372" t="s">
        <v>259</v>
      </c>
      <c r="I49" s="373"/>
      <c r="J49" s="374"/>
    </row>
    <row r="50" spans="1:10" x14ac:dyDescent="0.35">
      <c r="A50" s="184" t="s">
        <v>115</v>
      </c>
      <c r="B50" s="28"/>
      <c r="C50" s="18">
        <v>2</v>
      </c>
      <c r="D50" s="18" t="s">
        <v>80</v>
      </c>
      <c r="E50" s="19" t="s">
        <v>8</v>
      </c>
      <c r="F50" s="30">
        <f>SUMIF('Student data'!$D$24:$AQ$24,"x",'Student data'!D119:AQ119)</f>
        <v>0</v>
      </c>
      <c r="G50" s="236">
        <f t="shared" si="2"/>
        <v>0</v>
      </c>
      <c r="H50" s="372" t="s">
        <v>260</v>
      </c>
      <c r="I50" s="373"/>
      <c r="J50" s="374"/>
    </row>
    <row r="51" spans="1:10" x14ac:dyDescent="0.35">
      <c r="A51" s="184" t="s">
        <v>116</v>
      </c>
      <c r="B51" s="28"/>
      <c r="C51" s="18">
        <v>2</v>
      </c>
      <c r="D51" s="18" t="s">
        <v>80</v>
      </c>
      <c r="E51" s="19" t="s">
        <v>8</v>
      </c>
      <c r="F51" s="30">
        <f>SUMIF('Student data'!$D$24:$AQ$24,"x",'Student data'!D120:AQ120)</f>
        <v>0</v>
      </c>
      <c r="G51" s="236">
        <f t="shared" si="2"/>
        <v>0</v>
      </c>
      <c r="H51" s="372" t="s">
        <v>260</v>
      </c>
      <c r="I51" s="373"/>
      <c r="J51" s="374"/>
    </row>
    <row r="52" spans="1:10" x14ac:dyDescent="0.35">
      <c r="A52" s="184" t="s">
        <v>99</v>
      </c>
      <c r="B52" s="28"/>
      <c r="C52" s="18">
        <v>3</v>
      </c>
      <c r="D52" s="18" t="s">
        <v>80</v>
      </c>
      <c r="E52" s="19" t="s">
        <v>8</v>
      </c>
      <c r="F52" s="30">
        <f>SUMIF('Student data'!$D$24:$AQ$24,"x",'Student data'!D121:AQ121)</f>
        <v>0</v>
      </c>
      <c r="G52" s="236">
        <f t="shared" si="2"/>
        <v>0</v>
      </c>
      <c r="H52" s="384" t="s">
        <v>261</v>
      </c>
      <c r="I52" s="373"/>
      <c r="J52" s="374"/>
    </row>
    <row r="53" spans="1:10" x14ac:dyDescent="0.35">
      <c r="A53" s="184" t="s">
        <v>100</v>
      </c>
      <c r="B53" s="28"/>
      <c r="C53" s="18">
        <v>5</v>
      </c>
      <c r="D53" s="18" t="s">
        <v>80</v>
      </c>
      <c r="E53" s="19" t="s">
        <v>9</v>
      </c>
      <c r="F53" s="30">
        <f>SUMIF('Student data'!$D$24:$AQ$24,"x",'Student data'!D122:AQ122)</f>
        <v>0</v>
      </c>
      <c r="G53" s="236">
        <f t="shared" si="2"/>
        <v>0</v>
      </c>
      <c r="H53" s="372" t="s">
        <v>262</v>
      </c>
      <c r="I53" s="373"/>
      <c r="J53" s="374"/>
    </row>
    <row r="54" spans="1:10" x14ac:dyDescent="0.35">
      <c r="A54" s="184" t="s">
        <v>120</v>
      </c>
      <c r="B54" s="28"/>
      <c r="C54" s="18">
        <v>2</v>
      </c>
      <c r="D54" s="18" t="s">
        <v>11</v>
      </c>
      <c r="E54" s="19" t="s">
        <v>6</v>
      </c>
      <c r="F54" s="30">
        <f>SUMIF('Student data'!$D$24:$AQ$24,"x",'Student data'!D123:AQ123)</f>
        <v>0</v>
      </c>
      <c r="G54" s="236">
        <f t="shared" si="2"/>
        <v>0</v>
      </c>
      <c r="H54" s="383" t="s">
        <v>264</v>
      </c>
      <c r="I54" s="373"/>
      <c r="J54" s="374"/>
    </row>
    <row r="55" spans="1:10" x14ac:dyDescent="0.35">
      <c r="A55" s="184" t="s">
        <v>121</v>
      </c>
      <c r="B55" s="28"/>
      <c r="C55" s="18">
        <v>2</v>
      </c>
      <c r="D55" s="18" t="s">
        <v>11</v>
      </c>
      <c r="E55" s="19" t="s">
        <v>6</v>
      </c>
      <c r="F55" s="30">
        <f>SUMIF('Student data'!$D$24:$AQ$24,"x",'Student data'!D124:AQ124)</f>
        <v>0</v>
      </c>
      <c r="G55" s="236">
        <f t="shared" ref="G55:G60" si="3">F55/C55</f>
        <v>0</v>
      </c>
      <c r="H55" s="383" t="s">
        <v>263</v>
      </c>
      <c r="I55" s="373"/>
      <c r="J55" s="374"/>
    </row>
    <row r="56" spans="1:10" ht="15" customHeight="1" x14ac:dyDescent="0.35">
      <c r="A56" s="184" t="s">
        <v>122</v>
      </c>
      <c r="B56" s="28"/>
      <c r="C56" s="18">
        <v>2</v>
      </c>
      <c r="D56" s="18" t="s">
        <v>11</v>
      </c>
      <c r="E56" s="19" t="s">
        <v>6</v>
      </c>
      <c r="F56" s="30">
        <f>SUMIF('Student data'!$D$24:$AQ$24,"x",'Student data'!D125:AQ125)</f>
        <v>0</v>
      </c>
      <c r="G56" s="236">
        <f t="shared" si="3"/>
        <v>0</v>
      </c>
      <c r="H56" s="372" t="s">
        <v>265</v>
      </c>
      <c r="I56" s="373"/>
      <c r="J56" s="374"/>
    </row>
    <row r="57" spans="1:10" x14ac:dyDescent="0.35">
      <c r="A57" s="184" t="s">
        <v>137</v>
      </c>
      <c r="B57" s="28"/>
      <c r="C57" s="18">
        <v>2</v>
      </c>
      <c r="D57" s="18" t="s">
        <v>11</v>
      </c>
      <c r="E57" s="19" t="s">
        <v>8</v>
      </c>
      <c r="F57" s="30">
        <f>SUMIF('Student data'!$D$24:$AQ$24,"x",'Student data'!D126:AQ126)</f>
        <v>0</v>
      </c>
      <c r="G57" s="236">
        <f t="shared" si="3"/>
        <v>0</v>
      </c>
      <c r="H57" s="372" t="s">
        <v>266</v>
      </c>
      <c r="I57" s="373"/>
      <c r="J57" s="374"/>
    </row>
    <row r="58" spans="1:10" ht="15" customHeight="1" x14ac:dyDescent="0.35">
      <c r="A58" s="184" t="s">
        <v>138</v>
      </c>
      <c r="B58" s="28"/>
      <c r="C58" s="18">
        <v>1</v>
      </c>
      <c r="D58" s="18" t="s">
        <v>11</v>
      </c>
      <c r="E58" s="19" t="s">
        <v>8</v>
      </c>
      <c r="F58" s="30">
        <f>SUMIF('Student data'!$D$24:$AQ$24,"x",'Student data'!D127:AQ127)</f>
        <v>0</v>
      </c>
      <c r="G58" s="236">
        <f t="shared" si="3"/>
        <v>0</v>
      </c>
      <c r="H58" s="372" t="s">
        <v>267</v>
      </c>
      <c r="I58" s="373"/>
      <c r="J58" s="374"/>
    </row>
    <row r="59" spans="1:10" ht="15" customHeight="1" x14ac:dyDescent="0.35">
      <c r="A59" s="184" t="s">
        <v>139</v>
      </c>
      <c r="B59" s="28"/>
      <c r="C59" s="18">
        <v>2</v>
      </c>
      <c r="D59" s="18" t="s">
        <v>11</v>
      </c>
      <c r="E59" s="19" t="s">
        <v>8</v>
      </c>
      <c r="F59" s="30">
        <f>SUMIF('Student data'!$D$24:$AQ$24,"x",'Student data'!D128:AQ128)</f>
        <v>0</v>
      </c>
      <c r="G59" s="236">
        <f t="shared" si="3"/>
        <v>0</v>
      </c>
      <c r="H59" s="372" t="s">
        <v>268</v>
      </c>
      <c r="I59" s="373"/>
      <c r="J59" s="374"/>
    </row>
    <row r="60" spans="1:10" ht="15" customHeight="1" x14ac:dyDescent="0.35">
      <c r="A60" s="184" t="s">
        <v>103</v>
      </c>
      <c r="B60" s="28"/>
      <c r="C60" s="18">
        <v>6</v>
      </c>
      <c r="D60" s="18" t="s">
        <v>11</v>
      </c>
      <c r="E60" s="19" t="s">
        <v>9</v>
      </c>
      <c r="F60" s="30">
        <f>SUMIF('Student data'!$D$24:$AQ$24,"x",'Student data'!D129:AQ129)</f>
        <v>0</v>
      </c>
      <c r="G60" s="236">
        <f t="shared" si="3"/>
        <v>0</v>
      </c>
      <c r="H60" s="372" t="s">
        <v>269</v>
      </c>
      <c r="I60" s="373"/>
      <c r="J60" s="374"/>
    </row>
    <row r="61" spans="1:10" ht="15" customHeight="1" x14ac:dyDescent="0.35">
      <c r="A61" s="184" t="s">
        <v>104</v>
      </c>
      <c r="B61" s="141" t="s">
        <v>322</v>
      </c>
      <c r="C61" s="18">
        <v>1</v>
      </c>
      <c r="D61" s="18" t="s">
        <v>16</v>
      </c>
      <c r="E61" s="19" t="s">
        <v>8</v>
      </c>
      <c r="F61" s="30">
        <f>SUMIF('Student data'!$D$24:$AQ$24,"x",'Student data'!D130:AQ130)</f>
        <v>0</v>
      </c>
      <c r="G61" s="236">
        <f t="shared" ref="G61:G69" si="4">F61/C61</f>
        <v>0</v>
      </c>
      <c r="H61" s="372" t="s">
        <v>270</v>
      </c>
      <c r="I61" s="373"/>
      <c r="J61" s="374"/>
    </row>
    <row r="62" spans="1:10" ht="15" customHeight="1" x14ac:dyDescent="0.35">
      <c r="A62" s="184" t="s">
        <v>183</v>
      </c>
      <c r="B62" s="141" t="s">
        <v>323</v>
      </c>
      <c r="C62" s="18">
        <v>2</v>
      </c>
      <c r="D62" s="18" t="s">
        <v>16</v>
      </c>
      <c r="E62" s="19" t="s">
        <v>6</v>
      </c>
      <c r="F62" s="30">
        <f>SUMIF('Student data'!$D$24:$AQ$24,"x",'Student data'!D131:AQ131)</f>
        <v>0</v>
      </c>
      <c r="G62" s="236">
        <f t="shared" si="4"/>
        <v>0</v>
      </c>
      <c r="H62" s="372" t="s">
        <v>271</v>
      </c>
      <c r="I62" s="373"/>
      <c r="J62" s="374"/>
    </row>
    <row r="63" spans="1:10" ht="15" customHeight="1" x14ac:dyDescent="0.35">
      <c r="A63" s="184" t="s">
        <v>184</v>
      </c>
      <c r="B63" s="141" t="s">
        <v>324</v>
      </c>
      <c r="C63" s="18">
        <v>2</v>
      </c>
      <c r="D63" s="18" t="s">
        <v>16</v>
      </c>
      <c r="E63" s="19" t="s">
        <v>6</v>
      </c>
      <c r="F63" s="30">
        <f>SUMIF('Student data'!$D$24:$AQ$24,"x",'Student data'!D132:AQ132)</f>
        <v>0</v>
      </c>
      <c r="G63" s="236">
        <f t="shared" si="4"/>
        <v>0</v>
      </c>
      <c r="H63" s="383" t="s">
        <v>271</v>
      </c>
      <c r="I63" s="373"/>
      <c r="J63" s="374"/>
    </row>
    <row r="64" spans="1:10" ht="15" customHeight="1" x14ac:dyDescent="0.35">
      <c r="A64" s="183" t="s">
        <v>159</v>
      </c>
      <c r="B64" s="141" t="s">
        <v>325</v>
      </c>
      <c r="C64" s="18">
        <v>6</v>
      </c>
      <c r="D64" s="18" t="s">
        <v>10</v>
      </c>
      <c r="E64" s="19" t="s">
        <v>9</v>
      </c>
      <c r="F64" s="30">
        <f>SUMIF('Student data'!$D$24:$AQ$24,"x",'Student data'!D133:AQ133)</f>
        <v>0</v>
      </c>
      <c r="G64" s="236">
        <f t="shared" si="4"/>
        <v>0</v>
      </c>
      <c r="H64" s="372" t="s">
        <v>272</v>
      </c>
      <c r="I64" s="373"/>
      <c r="J64" s="374"/>
    </row>
    <row r="65" spans="1:10" x14ac:dyDescent="0.35">
      <c r="A65" s="183" t="s">
        <v>160</v>
      </c>
      <c r="B65" s="141" t="s">
        <v>326</v>
      </c>
      <c r="C65" s="18">
        <v>5</v>
      </c>
      <c r="D65" s="18" t="s">
        <v>10</v>
      </c>
      <c r="E65" s="19" t="s">
        <v>9</v>
      </c>
      <c r="F65" s="30">
        <f>SUMIF('Student data'!$D$24:$AQ$24,"x",'Student data'!D134:AQ134)</f>
        <v>0</v>
      </c>
      <c r="G65" s="236">
        <f t="shared" si="4"/>
        <v>0</v>
      </c>
      <c r="H65" s="372" t="s">
        <v>273</v>
      </c>
      <c r="I65" s="373"/>
      <c r="J65" s="374"/>
    </row>
    <row r="66" spans="1:10" ht="15" customHeight="1" x14ac:dyDescent="0.35">
      <c r="A66" s="183" t="s">
        <v>161</v>
      </c>
      <c r="B66" s="141" t="s">
        <v>327</v>
      </c>
      <c r="C66" s="18">
        <v>5</v>
      </c>
      <c r="D66" s="18" t="s">
        <v>7</v>
      </c>
      <c r="E66" s="19" t="s">
        <v>9</v>
      </c>
      <c r="F66" s="30">
        <f>SUMIF('Student data'!$D$24:$AQ$24,"x",'Student data'!D135:AQ135)</f>
        <v>0</v>
      </c>
      <c r="G66" s="236">
        <f t="shared" si="4"/>
        <v>0</v>
      </c>
      <c r="H66" s="372" t="s">
        <v>274</v>
      </c>
      <c r="I66" s="373"/>
      <c r="J66" s="374"/>
    </row>
    <row r="67" spans="1:10" x14ac:dyDescent="0.35">
      <c r="A67" s="183" t="s">
        <v>162</v>
      </c>
      <c r="B67" s="25"/>
      <c r="C67" s="18">
        <v>4</v>
      </c>
      <c r="D67" s="18" t="s">
        <v>11</v>
      </c>
      <c r="E67" s="19" t="s">
        <v>8</v>
      </c>
      <c r="F67" s="30">
        <f>SUMIF('Student data'!$D$24:$AQ$24,"x",'Student data'!D136:AQ136)</f>
        <v>0</v>
      </c>
      <c r="G67" s="236">
        <f t="shared" si="4"/>
        <v>0</v>
      </c>
      <c r="H67" s="372" t="s">
        <v>275</v>
      </c>
      <c r="I67" s="373"/>
      <c r="J67" s="374"/>
    </row>
    <row r="68" spans="1:10" ht="15" customHeight="1" x14ac:dyDescent="0.35">
      <c r="A68" s="183" t="s">
        <v>185</v>
      </c>
      <c r="B68" s="141" t="s">
        <v>319</v>
      </c>
      <c r="C68" s="18">
        <v>3</v>
      </c>
      <c r="D68" s="18" t="s">
        <v>16</v>
      </c>
      <c r="E68" s="19" t="s">
        <v>9</v>
      </c>
      <c r="F68" s="30">
        <f>SUMIF('Student data'!$D$24:$AQ$24,"x",'Student data'!D137:AQ137)</f>
        <v>0</v>
      </c>
      <c r="G68" s="236">
        <f t="shared" si="4"/>
        <v>0</v>
      </c>
      <c r="H68" s="372" t="s">
        <v>276</v>
      </c>
      <c r="I68" s="373"/>
      <c r="J68" s="374"/>
    </row>
    <row r="69" spans="1:10" ht="15" thickBot="1" x14ac:dyDescent="0.4">
      <c r="A69" s="185" t="s">
        <v>186</v>
      </c>
      <c r="B69" s="186"/>
      <c r="C69" s="187">
        <v>4</v>
      </c>
      <c r="D69" s="187" t="s">
        <v>7</v>
      </c>
      <c r="E69" s="188" t="s">
        <v>9</v>
      </c>
      <c r="F69" s="189">
        <f>SUMIF('Student data'!$D$24:$AQ$24,"x",'Student data'!D138:AQ138)</f>
        <v>0</v>
      </c>
      <c r="G69" s="237">
        <f t="shared" si="4"/>
        <v>0</v>
      </c>
      <c r="H69" s="375" t="s">
        <v>277</v>
      </c>
      <c r="I69" s="376"/>
      <c r="J69" s="377"/>
    </row>
    <row r="70" spans="1:10" ht="15" thickBot="1" x14ac:dyDescent="0.4">
      <c r="D70" s="224"/>
      <c r="E70" s="225"/>
      <c r="F70" s="226"/>
      <c r="G70" s="242"/>
      <c r="H70" s="243"/>
    </row>
    <row r="71" spans="1:10" ht="15" thickBot="1" x14ac:dyDescent="0.4">
      <c r="D71" s="227"/>
      <c r="E71" s="29" t="s">
        <v>17</v>
      </c>
      <c r="F71" s="13">
        <f>SUM(F23:F69)</f>
        <v>0</v>
      </c>
      <c r="G71" s="242"/>
      <c r="H71" s="243"/>
    </row>
    <row r="72" spans="1:10" x14ac:dyDescent="0.35">
      <c r="G72" s="242"/>
      <c r="H72" s="243"/>
    </row>
    <row r="73" spans="1:10" x14ac:dyDescent="0.35">
      <c r="G73" s="242"/>
      <c r="H73" s="243"/>
    </row>
    <row r="74" spans="1:10" x14ac:dyDescent="0.35">
      <c r="B74" s="228"/>
      <c r="G74" s="242"/>
      <c r="H74" s="243"/>
    </row>
    <row r="75" spans="1:10" x14ac:dyDescent="0.35">
      <c r="B75" s="228"/>
      <c r="G75" s="242"/>
      <c r="H75" s="243"/>
    </row>
    <row r="76" spans="1:10" x14ac:dyDescent="0.35">
      <c r="B76" s="228"/>
      <c r="G76" s="242"/>
      <c r="H76" s="243"/>
    </row>
    <row r="77" spans="1:10" x14ac:dyDescent="0.35">
      <c r="G77" s="242"/>
      <c r="H77" s="243"/>
    </row>
    <row r="78" spans="1:10" x14ac:dyDescent="0.35">
      <c r="G78" s="242"/>
      <c r="H78" s="243"/>
    </row>
  </sheetData>
  <sheetProtection algorithmName="SHA-512" hashValue="JTCb3PidUJaYeHb8TsVoVctbJZ6jzvjZx8A5d/I1QhSfyGsB2FiVwmPyRIjl7bu+WhwMcNc49oK2trbKfSD9bg==" saltValue="Bf1G4xT6tOalJBg/fIquKw==" spinCount="100000" sheet="1" formatCells="0" formatColumns="0" formatRows="0" insertColumns="0" insertRows="0" insertHyperlinks="0" sort="0"/>
  <mergeCells count="57">
    <mergeCell ref="H29:J29"/>
    <mergeCell ref="H27:J27"/>
    <mergeCell ref="H25:J25"/>
    <mergeCell ref="H23:J23"/>
    <mergeCell ref="H21:J21"/>
    <mergeCell ref="H39:J39"/>
    <mergeCell ref="H37:J37"/>
    <mergeCell ref="H35:J35"/>
    <mergeCell ref="H33:J33"/>
    <mergeCell ref="H31:J31"/>
    <mergeCell ref="H49:J49"/>
    <mergeCell ref="H47:J47"/>
    <mergeCell ref="H45:J45"/>
    <mergeCell ref="H43:J43"/>
    <mergeCell ref="H41:J41"/>
    <mergeCell ref="H59:J59"/>
    <mergeCell ref="H57:J57"/>
    <mergeCell ref="H55:J55"/>
    <mergeCell ref="H53:J53"/>
    <mergeCell ref="H51:J51"/>
    <mergeCell ref="H69:J69"/>
    <mergeCell ref="H67:J67"/>
    <mergeCell ref="H65:J65"/>
    <mergeCell ref="H63:J63"/>
    <mergeCell ref="H61:J61"/>
    <mergeCell ref="H60:J60"/>
    <mergeCell ref="H62:J62"/>
    <mergeCell ref="H64:J64"/>
    <mergeCell ref="H66:J66"/>
    <mergeCell ref="H68:J68"/>
    <mergeCell ref="H50:J50"/>
    <mergeCell ref="H52:J52"/>
    <mergeCell ref="H54:J54"/>
    <mergeCell ref="H56:J56"/>
    <mergeCell ref="H58:J58"/>
    <mergeCell ref="H40:J40"/>
    <mergeCell ref="H42:J42"/>
    <mergeCell ref="H44:J44"/>
    <mergeCell ref="H46:J46"/>
    <mergeCell ref="H48:J48"/>
    <mergeCell ref="H30:J30"/>
    <mergeCell ref="H32:J32"/>
    <mergeCell ref="H34:J34"/>
    <mergeCell ref="H36:J36"/>
    <mergeCell ref="H38:J38"/>
    <mergeCell ref="H20:J20"/>
    <mergeCell ref="H22:J22"/>
    <mergeCell ref="H24:J24"/>
    <mergeCell ref="H26:J26"/>
    <mergeCell ref="H28:J28"/>
    <mergeCell ref="A1:G1"/>
    <mergeCell ref="A2:F2"/>
    <mergeCell ref="I6:J6"/>
    <mergeCell ref="C4:D4"/>
    <mergeCell ref="B5:C5"/>
    <mergeCell ref="B3:E3"/>
    <mergeCell ref="A6:D6"/>
  </mergeCells>
  <conditionalFormatting sqref="D70">
    <cfRule type="cellIs" dxfId="402" priority="700" stopIfTrue="1" operator="equal">
      <formula>"Algebra"</formula>
    </cfRule>
    <cfRule type="cellIs" dxfId="401" priority="701" stopIfTrue="1" operator="equal">
      <formula>"Number"</formula>
    </cfRule>
    <cfRule type="cellIs" dxfId="400" priority="702" stopIfTrue="1" operator="equal">
      <formula>"Geometry and measures"</formula>
    </cfRule>
    <cfRule type="cellIs" dxfId="399" priority="703" stopIfTrue="1" operator="equal">
      <formula>"Statistics"</formula>
    </cfRule>
  </conditionalFormatting>
  <conditionalFormatting sqref="E70">
    <cfRule type="cellIs" dxfId="398" priority="697" stopIfTrue="1" operator="equal">
      <formula>"AO3"</formula>
    </cfRule>
    <cfRule type="cellIs" dxfId="397" priority="698" stopIfTrue="1" operator="equal">
      <formula>"AO2"</formula>
    </cfRule>
    <cfRule type="cellIs" dxfId="396" priority="699" stopIfTrue="1" operator="equal">
      <formula>"AO1"</formula>
    </cfRule>
  </conditionalFormatting>
  <conditionalFormatting sqref="D73:D1048576 G70:G78 D22 D70:D71">
    <cfRule type="cellIs" dxfId="395" priority="694" operator="equal">
      <formula>"Probability"</formula>
    </cfRule>
  </conditionalFormatting>
  <conditionalFormatting sqref="D1">
    <cfRule type="cellIs" dxfId="394" priority="693" operator="equal">
      <formula>"Probability"</formula>
    </cfRule>
  </conditionalFormatting>
  <conditionalFormatting sqref="D64 D67:D68 D54:D55 D57 D23:D27 D29:D39">
    <cfRule type="cellIs" dxfId="393" priority="532" stopIfTrue="1" operator="equal">
      <formula>"Algebra"</formula>
    </cfRule>
    <cfRule type="cellIs" dxfId="392" priority="533" stopIfTrue="1" operator="equal">
      <formula>"Number"</formula>
    </cfRule>
    <cfRule type="cellIs" dxfId="391" priority="534" stopIfTrue="1" operator="equal">
      <formula>"Geometry and measures"</formula>
    </cfRule>
    <cfRule type="cellIs" dxfId="390" priority="535" stopIfTrue="1" operator="equal">
      <formula>"Statistics"</formula>
    </cfRule>
  </conditionalFormatting>
  <conditionalFormatting sqref="E23:E39">
    <cfRule type="cellIs" dxfId="389" priority="529" stopIfTrue="1" operator="equal">
      <formula>"AO3"</formula>
    </cfRule>
    <cfRule type="cellIs" dxfId="388" priority="530" stopIfTrue="1" operator="equal">
      <formula>"AO2"</formula>
    </cfRule>
    <cfRule type="cellIs" dxfId="387" priority="531" stopIfTrue="1" operator="equal">
      <formula>"AO1"</formula>
    </cfRule>
  </conditionalFormatting>
  <conditionalFormatting sqref="D64 D67:D68 D54:D55 D57 D23:D27 D29:D39">
    <cfRule type="cellIs" dxfId="386" priority="528" operator="equal">
      <formula>"RPR"</formula>
    </cfRule>
  </conditionalFormatting>
  <conditionalFormatting sqref="D64 D67:D68 D54:D55 D57 D23:D27 D29:D39">
    <cfRule type="cellIs" dxfId="385" priority="527" operator="equal">
      <formula>"Probability"</formula>
    </cfRule>
  </conditionalFormatting>
  <conditionalFormatting sqref="E46:E52">
    <cfRule type="cellIs" dxfId="384" priority="506" stopIfTrue="1" operator="equal">
      <formula>"AO3"</formula>
    </cfRule>
    <cfRule type="cellIs" dxfId="383" priority="507" stopIfTrue="1" operator="equal">
      <formula>"AO2"</formula>
    </cfRule>
    <cfRule type="cellIs" dxfId="382" priority="508" stopIfTrue="1" operator="equal">
      <formula>"AO1"</formula>
    </cfRule>
  </conditionalFormatting>
  <conditionalFormatting sqref="E54:E56">
    <cfRule type="cellIs" dxfId="381" priority="494" stopIfTrue="1" operator="equal">
      <formula>"AO3"</formula>
    </cfRule>
    <cfRule type="cellIs" dxfId="380" priority="495" stopIfTrue="1" operator="equal">
      <formula>"AO2"</formula>
    </cfRule>
    <cfRule type="cellIs" dxfId="379" priority="496" stopIfTrue="1" operator="equal">
      <formula>"AO1"</formula>
    </cfRule>
  </conditionalFormatting>
  <conditionalFormatting sqref="D44:D49">
    <cfRule type="cellIs" dxfId="378" priority="451" stopIfTrue="1" operator="equal">
      <formula>"Algebra"</formula>
    </cfRule>
    <cfRule type="cellIs" dxfId="377" priority="452" stopIfTrue="1" operator="equal">
      <formula>"Number"</formula>
    </cfRule>
    <cfRule type="cellIs" dxfId="376" priority="453" stopIfTrue="1" operator="equal">
      <formula>"Geometry and measures"</formula>
    </cfRule>
    <cfRule type="cellIs" dxfId="375" priority="454" stopIfTrue="1" operator="equal">
      <formula>"Statistics"</formula>
    </cfRule>
  </conditionalFormatting>
  <conditionalFormatting sqref="D44:D49">
    <cfRule type="cellIs" dxfId="374" priority="450" operator="equal">
      <formula>"RPR"</formula>
    </cfRule>
  </conditionalFormatting>
  <conditionalFormatting sqref="D44:D49">
    <cfRule type="cellIs" dxfId="373" priority="449" operator="equal">
      <formula>"Probability"</formula>
    </cfRule>
  </conditionalFormatting>
  <conditionalFormatting sqref="D40:D43">
    <cfRule type="cellIs" dxfId="372" priority="376" stopIfTrue="1" operator="equal">
      <formula>"Algebra"</formula>
    </cfRule>
    <cfRule type="cellIs" dxfId="371" priority="377" stopIfTrue="1" operator="equal">
      <formula>"Number"</formula>
    </cfRule>
    <cfRule type="cellIs" dxfId="370" priority="378" stopIfTrue="1" operator="equal">
      <formula>"Geometry and measures"</formula>
    </cfRule>
    <cfRule type="cellIs" dxfId="369" priority="379" stopIfTrue="1" operator="equal">
      <formula>"Statistics"</formula>
    </cfRule>
  </conditionalFormatting>
  <conditionalFormatting sqref="D40:D43">
    <cfRule type="cellIs" dxfId="368" priority="375" operator="equal">
      <formula>"RPR"</formula>
    </cfRule>
  </conditionalFormatting>
  <conditionalFormatting sqref="D40:D43">
    <cfRule type="cellIs" dxfId="367" priority="374" operator="equal">
      <formula>"Probability"</formula>
    </cfRule>
  </conditionalFormatting>
  <conditionalFormatting sqref="D59">
    <cfRule type="cellIs" dxfId="366" priority="346" stopIfTrue="1" operator="equal">
      <formula>"Algebra"</formula>
    </cfRule>
    <cfRule type="cellIs" dxfId="365" priority="347" stopIfTrue="1" operator="equal">
      <formula>"Number"</formula>
    </cfRule>
    <cfRule type="cellIs" dxfId="364" priority="348" stopIfTrue="1" operator="equal">
      <formula>"Geometry and measures"</formula>
    </cfRule>
    <cfRule type="cellIs" dxfId="363" priority="349" stopIfTrue="1" operator="equal">
      <formula>"Statistics"</formula>
    </cfRule>
  </conditionalFormatting>
  <conditionalFormatting sqref="D59">
    <cfRule type="cellIs" dxfId="362" priority="345" operator="equal">
      <formula>"RPR"</formula>
    </cfRule>
  </conditionalFormatting>
  <conditionalFormatting sqref="D59">
    <cfRule type="cellIs" dxfId="361" priority="344" operator="equal">
      <formula>"Probability"</formula>
    </cfRule>
  </conditionalFormatting>
  <conditionalFormatting sqref="E43:E44">
    <cfRule type="cellIs" dxfId="360" priority="299" stopIfTrue="1" operator="equal">
      <formula>"AO3"</formula>
    </cfRule>
    <cfRule type="cellIs" dxfId="359" priority="300" stopIfTrue="1" operator="equal">
      <formula>"AO2"</formula>
    </cfRule>
    <cfRule type="cellIs" dxfId="358" priority="301" stopIfTrue="1" operator="equal">
      <formula>"AO1"</formula>
    </cfRule>
  </conditionalFormatting>
  <conditionalFormatting sqref="E62">
    <cfRule type="cellIs" dxfId="357" priority="203" stopIfTrue="1" operator="equal">
      <formula>"AO3"</formula>
    </cfRule>
    <cfRule type="cellIs" dxfId="356" priority="204" stopIfTrue="1" operator="equal">
      <formula>"AO2"</formula>
    </cfRule>
    <cfRule type="cellIs" dxfId="355" priority="205" stopIfTrue="1" operator="equal">
      <formula>"AO1"</formula>
    </cfRule>
  </conditionalFormatting>
  <conditionalFormatting sqref="D50:D52">
    <cfRule type="cellIs" dxfId="354" priority="178" stopIfTrue="1" operator="equal">
      <formula>"Algebra"</formula>
    </cfRule>
    <cfRule type="cellIs" dxfId="353" priority="179" stopIfTrue="1" operator="equal">
      <formula>"Number"</formula>
    </cfRule>
    <cfRule type="cellIs" dxfId="352" priority="180" stopIfTrue="1" operator="equal">
      <formula>"Geometry and measures"</formula>
    </cfRule>
    <cfRule type="cellIs" dxfId="351" priority="181" stopIfTrue="1" operator="equal">
      <formula>"Statistics"</formula>
    </cfRule>
  </conditionalFormatting>
  <conditionalFormatting sqref="D50:D52">
    <cfRule type="cellIs" dxfId="350" priority="177" operator="equal">
      <formula>"RPR"</formula>
    </cfRule>
  </conditionalFormatting>
  <conditionalFormatting sqref="D50:D52">
    <cfRule type="cellIs" dxfId="349" priority="176" operator="equal">
      <formula>"Probability"</formula>
    </cfRule>
  </conditionalFormatting>
  <conditionalFormatting sqref="D58">
    <cfRule type="cellIs" dxfId="348" priority="172" stopIfTrue="1" operator="equal">
      <formula>"Algebra"</formula>
    </cfRule>
    <cfRule type="cellIs" dxfId="347" priority="173" stopIfTrue="1" operator="equal">
      <formula>"Number"</formula>
    </cfRule>
    <cfRule type="cellIs" dxfId="346" priority="174" stopIfTrue="1" operator="equal">
      <formula>"Geometry and measures"</formula>
    </cfRule>
    <cfRule type="cellIs" dxfId="345" priority="175" stopIfTrue="1" operator="equal">
      <formula>"Statistics"</formula>
    </cfRule>
  </conditionalFormatting>
  <conditionalFormatting sqref="D58">
    <cfRule type="cellIs" dxfId="344" priority="171" operator="equal">
      <formula>"RPR"</formula>
    </cfRule>
  </conditionalFormatting>
  <conditionalFormatting sqref="D58">
    <cfRule type="cellIs" dxfId="343" priority="170" operator="equal">
      <formula>"Probability"</formula>
    </cfRule>
  </conditionalFormatting>
  <conditionalFormatting sqref="G23:G69">
    <cfRule type="colorScale" priority="116">
      <colorScale>
        <cfvo type="num" val="0"/>
        <cfvo type="num" val="1"/>
        <color theme="9" tint="-0.249977111117893"/>
        <color rgb="FF00B050"/>
      </colorScale>
    </cfRule>
  </conditionalFormatting>
  <conditionalFormatting sqref="D56">
    <cfRule type="cellIs" dxfId="342" priority="112" stopIfTrue="1" operator="equal">
      <formula>"Algebra"</formula>
    </cfRule>
    <cfRule type="cellIs" dxfId="341" priority="113" stopIfTrue="1" operator="equal">
      <formula>"Number"</formula>
    </cfRule>
    <cfRule type="cellIs" dxfId="340" priority="114" stopIfTrue="1" operator="equal">
      <formula>"Geometry and measures"</formula>
    </cfRule>
    <cfRule type="cellIs" dxfId="339" priority="115" stopIfTrue="1" operator="equal">
      <formula>"Statistics"</formula>
    </cfRule>
  </conditionalFormatting>
  <conditionalFormatting sqref="D56">
    <cfRule type="cellIs" dxfId="338" priority="111" operator="equal">
      <formula>"RPR"</formula>
    </cfRule>
  </conditionalFormatting>
  <conditionalFormatting sqref="D56">
    <cfRule type="cellIs" dxfId="337" priority="110" operator="equal">
      <formula>"Probability"</formula>
    </cfRule>
  </conditionalFormatting>
  <conditionalFormatting sqref="D61:D63">
    <cfRule type="cellIs" dxfId="336" priority="106" stopIfTrue="1" operator="equal">
      <formula>"Algebra"</formula>
    </cfRule>
    <cfRule type="cellIs" dxfId="335" priority="107" stopIfTrue="1" operator="equal">
      <formula>"Number"</formula>
    </cfRule>
    <cfRule type="cellIs" dxfId="334" priority="108" stopIfTrue="1" operator="equal">
      <formula>"Geometry and measures"</formula>
    </cfRule>
    <cfRule type="cellIs" dxfId="333" priority="109" stopIfTrue="1" operator="equal">
      <formula>"Statistics"</formula>
    </cfRule>
  </conditionalFormatting>
  <conditionalFormatting sqref="D61:D63">
    <cfRule type="cellIs" dxfId="332" priority="105" operator="equal">
      <formula>"RPR"</formula>
    </cfRule>
  </conditionalFormatting>
  <conditionalFormatting sqref="D61:D63">
    <cfRule type="cellIs" dxfId="331" priority="104" operator="equal">
      <formula>"Probability"</formula>
    </cfRule>
  </conditionalFormatting>
  <conditionalFormatting sqref="D66">
    <cfRule type="cellIs" dxfId="330" priority="100" stopIfTrue="1" operator="equal">
      <formula>"Algebra"</formula>
    </cfRule>
    <cfRule type="cellIs" dxfId="329" priority="101" stopIfTrue="1" operator="equal">
      <formula>"Number"</formula>
    </cfRule>
    <cfRule type="cellIs" dxfId="328" priority="102" stopIfTrue="1" operator="equal">
      <formula>"Geometry and measures"</formula>
    </cfRule>
    <cfRule type="cellIs" dxfId="327" priority="103" stopIfTrue="1" operator="equal">
      <formula>"Statistics"</formula>
    </cfRule>
  </conditionalFormatting>
  <conditionalFormatting sqref="D66">
    <cfRule type="cellIs" dxfId="326" priority="99" operator="equal">
      <formula>"RPR"</formula>
    </cfRule>
  </conditionalFormatting>
  <conditionalFormatting sqref="D66">
    <cfRule type="cellIs" dxfId="325" priority="98" operator="equal">
      <formula>"Probability"</formula>
    </cfRule>
  </conditionalFormatting>
  <conditionalFormatting sqref="E41:E42">
    <cfRule type="cellIs" dxfId="324" priority="95" stopIfTrue="1" operator="equal">
      <formula>"AO3"</formula>
    </cfRule>
    <cfRule type="cellIs" dxfId="323" priority="96" stopIfTrue="1" operator="equal">
      <formula>"AO2"</formula>
    </cfRule>
    <cfRule type="cellIs" dxfId="322" priority="97" stopIfTrue="1" operator="equal">
      <formula>"AO1"</formula>
    </cfRule>
  </conditionalFormatting>
  <conditionalFormatting sqref="E57:E59">
    <cfRule type="cellIs" dxfId="321" priority="86" stopIfTrue="1" operator="equal">
      <formula>"AO3"</formula>
    </cfRule>
    <cfRule type="cellIs" dxfId="320" priority="87" stopIfTrue="1" operator="equal">
      <formula>"AO2"</formula>
    </cfRule>
    <cfRule type="cellIs" dxfId="319" priority="88" stopIfTrue="1" operator="equal">
      <formula>"AO1"</formula>
    </cfRule>
  </conditionalFormatting>
  <conditionalFormatting sqref="E61">
    <cfRule type="cellIs" dxfId="318" priority="74" stopIfTrue="1" operator="equal">
      <formula>"AO3"</formula>
    </cfRule>
    <cfRule type="cellIs" dxfId="317" priority="75" stopIfTrue="1" operator="equal">
      <formula>"AO2"</formula>
    </cfRule>
    <cfRule type="cellIs" dxfId="316" priority="76" stopIfTrue="1" operator="equal">
      <formula>"AO1"</formula>
    </cfRule>
  </conditionalFormatting>
  <conditionalFormatting sqref="E63">
    <cfRule type="cellIs" dxfId="315" priority="71" stopIfTrue="1" operator="equal">
      <formula>"AO3"</formula>
    </cfRule>
    <cfRule type="cellIs" dxfId="314" priority="72" stopIfTrue="1" operator="equal">
      <formula>"AO2"</formula>
    </cfRule>
    <cfRule type="cellIs" dxfId="313" priority="73" stopIfTrue="1" operator="equal">
      <formula>"AO1"</formula>
    </cfRule>
  </conditionalFormatting>
  <conditionalFormatting sqref="E67">
    <cfRule type="cellIs" dxfId="312" priority="62" stopIfTrue="1" operator="equal">
      <formula>"AO3"</formula>
    </cfRule>
    <cfRule type="cellIs" dxfId="311" priority="63" stopIfTrue="1" operator="equal">
      <formula>"AO2"</formula>
    </cfRule>
    <cfRule type="cellIs" dxfId="310" priority="64" stopIfTrue="1" operator="equal">
      <formula>"AO1"</formula>
    </cfRule>
  </conditionalFormatting>
  <conditionalFormatting sqref="E68">
    <cfRule type="cellIs" dxfId="309" priority="59" stopIfTrue="1" operator="equal">
      <formula>"AO3"</formula>
    </cfRule>
    <cfRule type="cellIs" dxfId="308" priority="60" stopIfTrue="1" operator="equal">
      <formula>"AO2"</formula>
    </cfRule>
    <cfRule type="cellIs" dxfId="307" priority="61" stopIfTrue="1" operator="equal">
      <formula>"AO1"</formula>
    </cfRule>
  </conditionalFormatting>
  <conditionalFormatting sqref="D28">
    <cfRule type="cellIs" dxfId="306" priority="52" stopIfTrue="1" operator="equal">
      <formula>"Algebra"</formula>
    </cfRule>
    <cfRule type="cellIs" dxfId="305" priority="53" stopIfTrue="1" operator="equal">
      <formula>"Number"</formula>
    </cfRule>
    <cfRule type="cellIs" dxfId="304" priority="54" stopIfTrue="1" operator="equal">
      <formula>"Geometry and measures"</formula>
    </cfRule>
    <cfRule type="cellIs" dxfId="303" priority="55" stopIfTrue="1" operator="equal">
      <formula>"Statistics"</formula>
    </cfRule>
  </conditionalFormatting>
  <conditionalFormatting sqref="D28">
    <cfRule type="cellIs" dxfId="302" priority="51" operator="equal">
      <formula>"RPR"</formula>
    </cfRule>
  </conditionalFormatting>
  <conditionalFormatting sqref="D28">
    <cfRule type="cellIs" dxfId="301" priority="50" operator="equal">
      <formula>"Probability"</formula>
    </cfRule>
  </conditionalFormatting>
  <conditionalFormatting sqref="D53">
    <cfRule type="cellIs" dxfId="300" priority="46" stopIfTrue="1" operator="equal">
      <formula>"Algebra"</formula>
    </cfRule>
    <cfRule type="cellIs" dxfId="299" priority="47" stopIfTrue="1" operator="equal">
      <formula>"Number"</formula>
    </cfRule>
    <cfRule type="cellIs" dxfId="298" priority="48" stopIfTrue="1" operator="equal">
      <formula>"Geometry and measures"</formula>
    </cfRule>
    <cfRule type="cellIs" dxfId="297" priority="49" stopIfTrue="1" operator="equal">
      <formula>"Statistics"</formula>
    </cfRule>
  </conditionalFormatting>
  <conditionalFormatting sqref="D53">
    <cfRule type="cellIs" dxfId="296" priority="45" operator="equal">
      <formula>"RPR"</formula>
    </cfRule>
  </conditionalFormatting>
  <conditionalFormatting sqref="D53">
    <cfRule type="cellIs" dxfId="295" priority="44" operator="equal">
      <formula>"Probability"</formula>
    </cfRule>
  </conditionalFormatting>
  <conditionalFormatting sqref="D60">
    <cfRule type="cellIs" dxfId="294" priority="40" stopIfTrue="1" operator="equal">
      <formula>"Algebra"</formula>
    </cfRule>
    <cfRule type="cellIs" dxfId="293" priority="41" stopIfTrue="1" operator="equal">
      <formula>"Number"</formula>
    </cfRule>
    <cfRule type="cellIs" dxfId="292" priority="42" stopIfTrue="1" operator="equal">
      <formula>"Geometry and measures"</formula>
    </cfRule>
    <cfRule type="cellIs" dxfId="291" priority="43" stopIfTrue="1" operator="equal">
      <formula>"Statistics"</formula>
    </cfRule>
  </conditionalFormatting>
  <conditionalFormatting sqref="D60">
    <cfRule type="cellIs" dxfId="290" priority="39" operator="equal">
      <formula>"RPR"</formula>
    </cfRule>
  </conditionalFormatting>
  <conditionalFormatting sqref="D60">
    <cfRule type="cellIs" dxfId="289" priority="38" operator="equal">
      <formula>"Probability"</formula>
    </cfRule>
  </conditionalFormatting>
  <conditionalFormatting sqref="D65">
    <cfRule type="cellIs" dxfId="288" priority="34" stopIfTrue="1" operator="equal">
      <formula>"Algebra"</formula>
    </cfRule>
    <cfRule type="cellIs" dxfId="287" priority="35" stopIfTrue="1" operator="equal">
      <formula>"Number"</formula>
    </cfRule>
    <cfRule type="cellIs" dxfId="286" priority="36" stopIfTrue="1" operator="equal">
      <formula>"Geometry and measures"</formula>
    </cfRule>
    <cfRule type="cellIs" dxfId="285" priority="37" stopIfTrue="1" operator="equal">
      <formula>"Statistics"</formula>
    </cfRule>
  </conditionalFormatting>
  <conditionalFormatting sqref="D65">
    <cfRule type="cellIs" dxfId="284" priority="33" operator="equal">
      <formula>"RPR"</formula>
    </cfRule>
  </conditionalFormatting>
  <conditionalFormatting sqref="D65">
    <cfRule type="cellIs" dxfId="283" priority="32" operator="equal">
      <formula>"Probability"</formula>
    </cfRule>
  </conditionalFormatting>
  <conditionalFormatting sqref="D69">
    <cfRule type="cellIs" dxfId="282" priority="28" stopIfTrue="1" operator="equal">
      <formula>"Algebra"</formula>
    </cfRule>
    <cfRule type="cellIs" dxfId="281" priority="29" stopIfTrue="1" operator="equal">
      <formula>"Number"</formula>
    </cfRule>
    <cfRule type="cellIs" dxfId="280" priority="30" stopIfTrue="1" operator="equal">
      <formula>"Geometry and measures"</formula>
    </cfRule>
    <cfRule type="cellIs" dxfId="279" priority="31" stopIfTrue="1" operator="equal">
      <formula>"Statistics"</formula>
    </cfRule>
  </conditionalFormatting>
  <conditionalFormatting sqref="D69">
    <cfRule type="cellIs" dxfId="278" priority="27" operator="equal">
      <formula>"RPR"</formula>
    </cfRule>
  </conditionalFormatting>
  <conditionalFormatting sqref="D69">
    <cfRule type="cellIs" dxfId="277" priority="26" operator="equal">
      <formula>"Probability"</formula>
    </cfRule>
  </conditionalFormatting>
  <conditionalFormatting sqref="E40">
    <cfRule type="cellIs" dxfId="276" priority="23" stopIfTrue="1" operator="equal">
      <formula>"AO3"</formula>
    </cfRule>
    <cfRule type="cellIs" dxfId="275" priority="24" stopIfTrue="1" operator="equal">
      <formula>"AO2"</formula>
    </cfRule>
    <cfRule type="cellIs" dxfId="274" priority="25" stopIfTrue="1" operator="equal">
      <formula>"AO1"</formula>
    </cfRule>
  </conditionalFormatting>
  <conditionalFormatting sqref="E45">
    <cfRule type="cellIs" dxfId="273" priority="20" stopIfTrue="1" operator="equal">
      <formula>"AO3"</formula>
    </cfRule>
    <cfRule type="cellIs" dxfId="272" priority="21" stopIfTrue="1" operator="equal">
      <formula>"AO2"</formula>
    </cfRule>
    <cfRule type="cellIs" dxfId="271" priority="22" stopIfTrue="1" operator="equal">
      <formula>"AO1"</formula>
    </cfRule>
  </conditionalFormatting>
  <conditionalFormatting sqref="E53">
    <cfRule type="cellIs" dxfId="270" priority="17" stopIfTrue="1" operator="equal">
      <formula>"AO3"</formula>
    </cfRule>
    <cfRule type="cellIs" dxfId="269" priority="18" stopIfTrue="1" operator="equal">
      <formula>"AO2"</formula>
    </cfRule>
    <cfRule type="cellIs" dxfId="268" priority="19" stopIfTrue="1" operator="equal">
      <formula>"AO1"</formula>
    </cfRule>
  </conditionalFormatting>
  <conditionalFormatting sqref="E60">
    <cfRule type="cellIs" dxfId="267" priority="14" stopIfTrue="1" operator="equal">
      <formula>"AO3"</formula>
    </cfRule>
    <cfRule type="cellIs" dxfId="266" priority="15" stopIfTrue="1" operator="equal">
      <formula>"AO2"</formula>
    </cfRule>
    <cfRule type="cellIs" dxfId="265" priority="16" stopIfTrue="1" operator="equal">
      <formula>"AO1"</formula>
    </cfRule>
  </conditionalFormatting>
  <conditionalFormatting sqref="E64">
    <cfRule type="cellIs" dxfId="264" priority="11" stopIfTrue="1" operator="equal">
      <formula>"AO3"</formula>
    </cfRule>
    <cfRule type="cellIs" dxfId="263" priority="12" stopIfTrue="1" operator="equal">
      <formula>"AO2"</formula>
    </cfRule>
    <cfRule type="cellIs" dxfId="262" priority="13" stopIfTrue="1" operator="equal">
      <formula>"AO1"</formula>
    </cfRule>
  </conditionalFormatting>
  <conditionalFormatting sqref="E65">
    <cfRule type="cellIs" dxfId="261" priority="8" stopIfTrue="1" operator="equal">
      <formula>"AO3"</formula>
    </cfRule>
    <cfRule type="cellIs" dxfId="260" priority="9" stopIfTrue="1" operator="equal">
      <formula>"AO2"</formula>
    </cfRule>
    <cfRule type="cellIs" dxfId="259" priority="10" stopIfTrue="1" operator="equal">
      <formula>"AO1"</formula>
    </cfRule>
  </conditionalFormatting>
  <conditionalFormatting sqref="E66">
    <cfRule type="cellIs" dxfId="258" priority="5" stopIfTrue="1" operator="equal">
      <formula>"AO3"</formula>
    </cfRule>
    <cfRule type="cellIs" dxfId="257" priority="6" stopIfTrue="1" operator="equal">
      <formula>"AO2"</formula>
    </cfRule>
    <cfRule type="cellIs" dxfId="256" priority="7" stopIfTrue="1" operator="equal">
      <formula>"AO1"</formula>
    </cfRule>
  </conditionalFormatting>
  <conditionalFormatting sqref="E69">
    <cfRule type="cellIs" dxfId="255" priority="2" stopIfTrue="1" operator="equal">
      <formula>"AO3"</formula>
    </cfRule>
    <cfRule type="cellIs" dxfId="254" priority="3" stopIfTrue="1" operator="equal">
      <formula>"AO2"</formula>
    </cfRule>
    <cfRule type="cellIs" dxfId="253" priority="4" stopIfTrue="1" operator="equal">
      <formula>"AO1"</formula>
    </cfRule>
  </conditionalFormatting>
  <pageMargins left="0.7" right="0.7" top="0.75" bottom="0.75" header="0.3" footer="0.3"/>
  <pageSetup paperSize="9" scale="57"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28" id="{D65E7D16-76B4-42F7-90DD-5C4A0445CF40}">
            <xm:f>COUNTA('Student data'!$D$24:$AQ$24)&gt;1</xm:f>
            <x14:dxf>
              <font>
                <color rgb="FFFF0000"/>
              </font>
            </x14:dxf>
          </x14:cfRule>
          <xm:sqref>A2:F2 F3:F5</xm:sqref>
        </x14:conditionalFormatting>
        <x14:conditionalFormatting xmlns:xm="http://schemas.microsoft.com/office/excel/2006/main">
          <x14:cfRule type="expression" priority="1" id="{9E7EC94E-D5FB-4DF5-9E07-3CED7A051CCE}">
            <xm:f>COUNTA('Student data'!$D$24:$AQ$24)&gt;1</xm:f>
            <x14:dxf>
              <font>
                <color rgb="FFFF0000"/>
              </font>
            </x14:dxf>
          </x14:cfRule>
          <xm:sqref>D5:E5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74"/>
  <sheetViews>
    <sheetView workbookViewId="0">
      <selection activeCell="A5" sqref="A5"/>
    </sheetView>
  </sheetViews>
  <sheetFormatPr defaultColWidth="9.1796875" defaultRowHeight="14.5" x14ac:dyDescent="0.35"/>
  <cols>
    <col min="1" max="1" width="13.81640625" style="212" customWidth="1"/>
    <col min="2" max="2" width="13.7265625" style="212" customWidth="1"/>
    <col min="3" max="3" width="12.54296875" style="212" customWidth="1"/>
    <col min="4" max="4" width="25.1796875" style="212" customWidth="1"/>
    <col min="5" max="7" width="12.7265625" style="212" customWidth="1"/>
    <col min="8" max="8" width="30.6328125" style="211" customWidth="1"/>
    <col min="9" max="16384" width="9.1796875" style="212"/>
  </cols>
  <sheetData>
    <row r="1" spans="1:10" ht="65.25" customHeight="1" x14ac:dyDescent="0.35">
      <c r="A1" s="352" t="s">
        <v>81</v>
      </c>
      <c r="B1" s="353"/>
      <c r="C1" s="353"/>
      <c r="D1" s="353"/>
      <c r="E1" s="353"/>
      <c r="F1" s="353"/>
      <c r="G1" s="353"/>
    </row>
    <row r="2" spans="1:10" ht="46.5" customHeight="1" thickBot="1" x14ac:dyDescent="0.4">
      <c r="A2" s="355" t="s">
        <v>76</v>
      </c>
      <c r="B2" s="356"/>
      <c r="C2" s="356"/>
      <c r="D2" s="356"/>
      <c r="E2" s="356"/>
      <c r="F2" s="356"/>
    </row>
    <row r="3" spans="1:10" ht="22" customHeight="1" x14ac:dyDescent="0.45">
      <c r="A3" s="158" t="s">
        <v>335</v>
      </c>
      <c r="B3" s="361" t="str">
        <f>IF(COUNTBLANK('Student data'!D24:AQ24)=40,"No student is selected",'Student data'!AU25)</f>
        <v>No student is selected</v>
      </c>
      <c r="C3" s="362"/>
      <c r="D3" s="363"/>
      <c r="E3" s="364"/>
      <c r="F3" s="213"/>
    </row>
    <row r="4" spans="1:10" ht="22" customHeight="1" thickBot="1" x14ac:dyDescent="0.4">
      <c r="A4" s="159" t="s">
        <v>336</v>
      </c>
      <c r="B4" s="160" t="str">
        <f>'Student data'!N8</f>
        <v>0/300</v>
      </c>
      <c r="C4" s="365" t="s">
        <v>337</v>
      </c>
      <c r="D4" s="365"/>
      <c r="E4" s="161" t="str">
        <f>'Student data'!O8</f>
        <v>Grade U</v>
      </c>
      <c r="F4" s="213"/>
    </row>
    <row r="5" spans="1:10" ht="22" customHeight="1" thickBot="1" x14ac:dyDescent="0.4">
      <c r="A5" s="214"/>
      <c r="B5" s="357"/>
      <c r="C5" s="358"/>
      <c r="D5" s="213"/>
      <c r="E5" s="213"/>
      <c r="F5" s="213"/>
    </row>
    <row r="6" spans="1:10" s="216" customFormat="1" ht="47.25" customHeight="1" thickBot="1" x14ac:dyDescent="0.4">
      <c r="A6" s="359" t="s">
        <v>342</v>
      </c>
      <c r="B6" s="360"/>
      <c r="C6" s="360"/>
      <c r="D6" s="360"/>
      <c r="E6" s="206" t="s">
        <v>343</v>
      </c>
      <c r="F6" s="206" t="s">
        <v>4</v>
      </c>
      <c r="G6" s="199" t="s">
        <v>344</v>
      </c>
      <c r="H6" s="215"/>
      <c r="I6" s="345" t="s">
        <v>187</v>
      </c>
      <c r="J6" s="346"/>
    </row>
    <row r="7" spans="1:10" x14ac:dyDescent="0.35">
      <c r="A7" s="143"/>
      <c r="B7" s="20"/>
      <c r="C7" s="20"/>
      <c r="D7" s="20" t="s">
        <v>10</v>
      </c>
      <c r="E7" s="149">
        <f>SUMIF(D23:D67,"Number",C23:C67)</f>
        <v>20</v>
      </c>
      <c r="F7" s="149">
        <f>SUMIF(D23:D67,"Number",F23:F67)</f>
        <v>0</v>
      </c>
      <c r="G7" s="190">
        <f>F7/E7</f>
        <v>0</v>
      </c>
      <c r="I7" s="229">
        <v>5</v>
      </c>
      <c r="J7" s="230">
        <v>50</v>
      </c>
    </row>
    <row r="8" spans="1:10" x14ac:dyDescent="0.35">
      <c r="A8" s="147"/>
      <c r="B8" s="21"/>
      <c r="C8" s="21"/>
      <c r="D8" s="21" t="s">
        <v>11</v>
      </c>
      <c r="E8" s="3">
        <f>SUMIF(D23:D67,"Algebra",C23:C67)</f>
        <v>21</v>
      </c>
      <c r="F8" s="3">
        <f>SUMIF(D23:D67,"Algebra",F23:F67)</f>
        <v>0</v>
      </c>
      <c r="G8" s="162">
        <f t="shared" ref="G8:G16" si="0">F8/E8</f>
        <v>0</v>
      </c>
      <c r="I8" s="231">
        <v>4</v>
      </c>
      <c r="J8" s="232">
        <v>37</v>
      </c>
    </row>
    <row r="9" spans="1:10" x14ac:dyDescent="0.35">
      <c r="A9" s="148"/>
      <c r="B9" s="22"/>
      <c r="C9" s="22"/>
      <c r="D9" s="22" t="s">
        <v>15</v>
      </c>
      <c r="E9" s="4">
        <f>SUMIF(D23:D67,"RPR",C23:C67)</f>
        <v>25</v>
      </c>
      <c r="F9" s="4">
        <f>SUMIF(D23:D67,"RPR",F23:F67)</f>
        <v>0</v>
      </c>
      <c r="G9" s="163">
        <f t="shared" si="0"/>
        <v>0</v>
      </c>
      <c r="I9" s="231">
        <v>3</v>
      </c>
      <c r="J9" s="232">
        <v>26</v>
      </c>
    </row>
    <row r="10" spans="1:10" x14ac:dyDescent="0.35">
      <c r="A10" s="144"/>
      <c r="B10" s="23"/>
      <c r="C10" s="23"/>
      <c r="D10" s="23" t="s">
        <v>7</v>
      </c>
      <c r="E10" s="5">
        <f>SUMIF(D23:D67,"Geometry and measures",C23:C67)</f>
        <v>20</v>
      </c>
      <c r="F10" s="5">
        <f>SUMIF(D23:D67,"Geometry and measures",F23:F67)</f>
        <v>0</v>
      </c>
      <c r="G10" s="164">
        <f t="shared" si="0"/>
        <v>0</v>
      </c>
      <c r="I10" s="231">
        <v>2</v>
      </c>
      <c r="J10" s="232">
        <v>16</v>
      </c>
    </row>
    <row r="11" spans="1:10" x14ac:dyDescent="0.35">
      <c r="A11" s="145"/>
      <c r="B11" s="24"/>
      <c r="C11" s="24"/>
      <c r="D11" s="24" t="s">
        <v>16</v>
      </c>
      <c r="E11" s="6">
        <f>SUMIF(D23:D67,"Probability",C23:C67)</f>
        <v>5</v>
      </c>
      <c r="F11" s="6">
        <f>SUMIF(D23:D67,"Probability",F23:F67)</f>
        <v>0</v>
      </c>
      <c r="G11" s="165">
        <f t="shared" si="0"/>
        <v>0</v>
      </c>
      <c r="I11" s="231">
        <v>1</v>
      </c>
      <c r="J11" s="232">
        <v>6</v>
      </c>
    </row>
    <row r="12" spans="1:10" ht="15" thickBot="1" x14ac:dyDescent="0.4">
      <c r="A12" s="166"/>
      <c r="B12" s="154"/>
      <c r="C12" s="154"/>
      <c r="D12" s="154" t="s">
        <v>5</v>
      </c>
      <c r="E12" s="7">
        <f>SUMIF(D23:D67,"Statistics",C23:C67)</f>
        <v>9</v>
      </c>
      <c r="F12" s="7">
        <f>SUMIF(D23:D67,"Statistics",F23:F67)</f>
        <v>0</v>
      </c>
      <c r="G12" s="167">
        <f t="shared" si="0"/>
        <v>0</v>
      </c>
      <c r="I12" s="233" t="s">
        <v>39</v>
      </c>
      <c r="J12" s="234">
        <v>0</v>
      </c>
    </row>
    <row r="13" spans="1:10" x14ac:dyDescent="0.35">
      <c r="A13" s="168"/>
      <c r="B13" s="29"/>
      <c r="C13" s="29"/>
      <c r="D13" s="8"/>
      <c r="E13" s="153"/>
      <c r="F13" s="153"/>
      <c r="G13" s="169"/>
    </row>
    <row r="14" spans="1:10" x14ac:dyDescent="0.35">
      <c r="A14" s="170"/>
      <c r="B14" s="155"/>
      <c r="C14" s="155"/>
      <c r="D14" s="155" t="s">
        <v>8</v>
      </c>
      <c r="E14" s="10">
        <f>SUMIF(E23:E67,"AO1",C23:C67)</f>
        <v>33</v>
      </c>
      <c r="F14" s="10">
        <f>SUMIF(E23:E67,"AO1",F23:F67)</f>
        <v>0</v>
      </c>
      <c r="G14" s="171">
        <f t="shared" si="0"/>
        <v>0</v>
      </c>
    </row>
    <row r="15" spans="1:10" x14ac:dyDescent="0.35">
      <c r="A15" s="146"/>
      <c r="B15" s="26"/>
      <c r="C15" s="26"/>
      <c r="D15" s="26" t="s">
        <v>6</v>
      </c>
      <c r="E15" s="11">
        <f>SUMIF(E23:E67,"AO2",C23:C67)</f>
        <v>24</v>
      </c>
      <c r="F15" s="11">
        <f>SUMIF(E23:E67,"AO2",F23:F67)</f>
        <v>0</v>
      </c>
      <c r="G15" s="172">
        <f t="shared" si="0"/>
        <v>0</v>
      </c>
    </row>
    <row r="16" spans="1:10" x14ac:dyDescent="0.35">
      <c r="A16" s="173"/>
      <c r="B16" s="156"/>
      <c r="C16" s="156"/>
      <c r="D16" s="156" t="s">
        <v>9</v>
      </c>
      <c r="E16" s="12">
        <f>SUMIF(E23:E67,"AO3",C23:C67)</f>
        <v>43</v>
      </c>
      <c r="F16" s="12">
        <f>SUMIF(E23:E67,"AO3",F23:F67)</f>
        <v>0</v>
      </c>
      <c r="G16" s="174">
        <f t="shared" si="0"/>
        <v>0</v>
      </c>
    </row>
    <row r="17" spans="1:11" x14ac:dyDescent="0.35">
      <c r="A17" s="168"/>
      <c r="B17" s="29"/>
      <c r="C17" s="29"/>
      <c r="D17" s="8"/>
      <c r="E17" s="153"/>
      <c r="F17" s="153"/>
      <c r="G17" s="175"/>
    </row>
    <row r="18" spans="1:11" x14ac:dyDescent="0.35">
      <c r="A18" s="176"/>
      <c r="B18" s="157"/>
      <c r="C18" s="157"/>
      <c r="D18" s="157" t="s">
        <v>338</v>
      </c>
      <c r="E18" s="33">
        <f>SUMIF(B23:B67,"&lt;&gt;",C23:C67)</f>
        <v>23</v>
      </c>
      <c r="F18" s="33">
        <f>SUMIF(B23:B67,"&lt;&gt;",F23:F67)</f>
        <v>0</v>
      </c>
      <c r="G18" s="177">
        <f t="shared" ref="G18" si="1">F18/E18</f>
        <v>0</v>
      </c>
    </row>
    <row r="19" spans="1:11" ht="15" thickBot="1" x14ac:dyDescent="0.4">
      <c r="A19" s="192"/>
      <c r="B19" s="27"/>
      <c r="C19" s="27"/>
      <c r="D19" s="27"/>
      <c r="E19" s="110"/>
      <c r="F19" s="110"/>
      <c r="G19" s="178"/>
    </row>
    <row r="20" spans="1:11" ht="16" thickBot="1" x14ac:dyDescent="0.4">
      <c r="A20" s="193"/>
      <c r="B20" s="194"/>
      <c r="C20" s="194"/>
      <c r="D20" s="195" t="s">
        <v>345</v>
      </c>
      <c r="E20" s="196">
        <v>100</v>
      </c>
      <c r="F20" s="197">
        <f>SUM(F23:F67)</f>
        <v>0</v>
      </c>
      <c r="G20" s="198">
        <f>F20/E20</f>
        <v>0</v>
      </c>
      <c r="H20" s="366" t="str">
        <f>"Grade "&amp;IF(F20&lt;J11,"u",IF(F20&lt;J10,"1",IF(F20&lt;J9,"2",IF(F20&lt;J8,"3",IF(F20&lt;J7,"4","5")))))</f>
        <v>Grade u</v>
      </c>
      <c r="I20" s="367"/>
      <c r="J20" s="368"/>
    </row>
    <row r="21" spans="1:11" ht="15" thickBot="1" x14ac:dyDescent="0.4">
      <c r="A21" s="220"/>
      <c r="H21" s="389"/>
      <c r="I21" s="381"/>
      <c r="J21" s="382"/>
      <c r="K21" s="221"/>
    </row>
    <row r="22" spans="1:11" ht="42.5" thickBot="1" x14ac:dyDescent="0.4">
      <c r="A22" s="205" t="s">
        <v>0</v>
      </c>
      <c r="B22" s="206" t="s">
        <v>312</v>
      </c>
      <c r="C22" s="206" t="s">
        <v>1</v>
      </c>
      <c r="D22" s="206" t="s">
        <v>2</v>
      </c>
      <c r="E22" s="206" t="s">
        <v>3</v>
      </c>
      <c r="F22" s="206" t="s">
        <v>4</v>
      </c>
      <c r="G22" s="206" t="s">
        <v>141</v>
      </c>
      <c r="H22" s="386" t="s">
        <v>36</v>
      </c>
      <c r="I22" s="370"/>
      <c r="J22" s="371"/>
    </row>
    <row r="23" spans="1:11" x14ac:dyDescent="0.35">
      <c r="A23" s="200" t="s">
        <v>83</v>
      </c>
      <c r="B23" s="201"/>
      <c r="C23" s="202">
        <v>1</v>
      </c>
      <c r="D23" s="202" t="s">
        <v>10</v>
      </c>
      <c r="E23" s="203" t="s">
        <v>8</v>
      </c>
      <c r="F23" s="204">
        <f>SUMIF('Student data'!$D$24:$AQ$24,"x",'Student data'!D140:AQ140)</f>
        <v>0</v>
      </c>
      <c r="G23" s="235">
        <f t="shared" ref="G23:G62" si="2">F23/C23</f>
        <v>0</v>
      </c>
      <c r="H23" s="388" t="s">
        <v>278</v>
      </c>
      <c r="I23" s="379"/>
      <c r="J23" s="380"/>
    </row>
    <row r="24" spans="1:11" x14ac:dyDescent="0.35">
      <c r="A24" s="182" t="s">
        <v>84</v>
      </c>
      <c r="B24" s="17"/>
      <c r="C24" s="18">
        <v>1</v>
      </c>
      <c r="D24" s="18" t="s">
        <v>10</v>
      </c>
      <c r="E24" s="19" t="s">
        <v>8</v>
      </c>
      <c r="F24" s="30">
        <f>SUMIF('Student data'!$D$24:$AQ$24,"x",'Student data'!D141:AQ141)</f>
        <v>0</v>
      </c>
      <c r="G24" s="236">
        <f t="shared" si="2"/>
        <v>0</v>
      </c>
      <c r="H24" s="372" t="s">
        <v>279</v>
      </c>
      <c r="I24" s="373"/>
      <c r="J24" s="374"/>
    </row>
    <row r="25" spans="1:11" x14ac:dyDescent="0.35">
      <c r="A25" s="182" t="s">
        <v>85</v>
      </c>
      <c r="B25" s="17"/>
      <c r="C25" s="18">
        <v>1</v>
      </c>
      <c r="D25" s="18" t="s">
        <v>10</v>
      </c>
      <c r="E25" s="19" t="s">
        <v>8</v>
      </c>
      <c r="F25" s="30">
        <f>SUMIF('Student data'!$D$24:$AQ$24,"x",'Student data'!D142:AQ142)</f>
        <v>0</v>
      </c>
      <c r="G25" s="236">
        <f t="shared" si="2"/>
        <v>0</v>
      </c>
      <c r="H25" s="383" t="s">
        <v>280</v>
      </c>
      <c r="I25" s="373"/>
      <c r="J25" s="374"/>
    </row>
    <row r="26" spans="1:11" x14ac:dyDescent="0.35">
      <c r="A26" s="182" t="s">
        <v>188</v>
      </c>
      <c r="B26" s="17"/>
      <c r="C26" s="18">
        <v>1</v>
      </c>
      <c r="D26" s="18" t="s">
        <v>11</v>
      </c>
      <c r="E26" s="19" t="s">
        <v>8</v>
      </c>
      <c r="F26" s="30">
        <f>SUMIF('Student data'!$D$24:$AQ$24,"x",'Student data'!D143:AQ143)</f>
        <v>0</v>
      </c>
      <c r="G26" s="236">
        <f t="shared" si="2"/>
        <v>0</v>
      </c>
      <c r="H26" s="383" t="s">
        <v>280</v>
      </c>
      <c r="I26" s="373"/>
      <c r="J26" s="374"/>
    </row>
    <row r="27" spans="1:11" x14ac:dyDescent="0.35">
      <c r="A27" s="182" t="s">
        <v>189</v>
      </c>
      <c r="B27" s="17"/>
      <c r="C27" s="18">
        <v>1</v>
      </c>
      <c r="D27" s="18" t="s">
        <v>10</v>
      </c>
      <c r="E27" s="19" t="s">
        <v>8</v>
      </c>
      <c r="F27" s="30">
        <f>SUMIF('Student data'!$D$24:$AQ$24,"x",'Student data'!D144:AQ144)</f>
        <v>0</v>
      </c>
      <c r="G27" s="236">
        <f t="shared" si="2"/>
        <v>0</v>
      </c>
      <c r="H27" s="372" t="s">
        <v>280</v>
      </c>
      <c r="I27" s="373"/>
      <c r="J27" s="374"/>
    </row>
    <row r="28" spans="1:11" x14ac:dyDescent="0.35">
      <c r="A28" s="183" t="s">
        <v>152</v>
      </c>
      <c r="B28" s="25"/>
      <c r="C28" s="18">
        <v>2</v>
      </c>
      <c r="D28" s="18" t="s">
        <v>10</v>
      </c>
      <c r="E28" s="19" t="s">
        <v>8</v>
      </c>
      <c r="F28" s="30">
        <f>SUMIF('Student data'!$D$24:$AQ$24,"x",'Student data'!D145:AQ145)</f>
        <v>0</v>
      </c>
      <c r="G28" s="236">
        <f t="shared" si="2"/>
        <v>0</v>
      </c>
      <c r="H28" s="383" t="s">
        <v>281</v>
      </c>
      <c r="I28" s="373"/>
      <c r="J28" s="374"/>
    </row>
    <row r="29" spans="1:11" x14ac:dyDescent="0.35">
      <c r="A29" s="183" t="s">
        <v>109</v>
      </c>
      <c r="B29" s="25"/>
      <c r="C29" s="18">
        <v>1</v>
      </c>
      <c r="D29" s="18" t="s">
        <v>5</v>
      </c>
      <c r="E29" s="19" t="s">
        <v>8</v>
      </c>
      <c r="F29" s="30">
        <f>SUMIF('Student data'!$D$24:$AQ$24,"x",'Student data'!D146:AQ146)</f>
        <v>0</v>
      </c>
      <c r="G29" s="236">
        <f t="shared" si="2"/>
        <v>0</v>
      </c>
      <c r="H29" s="384" t="s">
        <v>282</v>
      </c>
      <c r="I29" s="373"/>
      <c r="J29" s="374"/>
    </row>
    <row r="30" spans="1:11" x14ac:dyDescent="0.35">
      <c r="A30" s="183" t="s">
        <v>190</v>
      </c>
      <c r="B30" s="25"/>
      <c r="C30" s="18">
        <v>1</v>
      </c>
      <c r="D30" s="18" t="s">
        <v>5</v>
      </c>
      <c r="E30" s="19" t="s">
        <v>8</v>
      </c>
      <c r="F30" s="30">
        <f>SUMIF('Student data'!$D$24:$AQ$24,"x",'Student data'!D147:AQ147)</f>
        <v>0</v>
      </c>
      <c r="G30" s="236">
        <f t="shared" si="2"/>
        <v>0</v>
      </c>
      <c r="H30" s="384" t="s">
        <v>283</v>
      </c>
      <c r="I30" s="373"/>
      <c r="J30" s="374"/>
    </row>
    <row r="31" spans="1:11" x14ac:dyDescent="0.35">
      <c r="A31" s="183" t="s">
        <v>191</v>
      </c>
      <c r="B31" s="25"/>
      <c r="C31" s="18">
        <v>1</v>
      </c>
      <c r="D31" s="18" t="s">
        <v>5</v>
      </c>
      <c r="E31" s="19" t="s">
        <v>9</v>
      </c>
      <c r="F31" s="30">
        <f>SUMIF('Student data'!$D$24:$AQ$24,"x",'Student data'!D148:AQ148)</f>
        <v>0</v>
      </c>
      <c r="G31" s="236">
        <f t="shared" si="2"/>
        <v>0</v>
      </c>
      <c r="H31" s="384" t="s">
        <v>284</v>
      </c>
      <c r="I31" s="373"/>
      <c r="J31" s="374"/>
    </row>
    <row r="32" spans="1:11" x14ac:dyDescent="0.35">
      <c r="A32" s="183" t="s">
        <v>90</v>
      </c>
      <c r="B32" s="25"/>
      <c r="C32" s="18">
        <v>1</v>
      </c>
      <c r="D32" s="18" t="s">
        <v>7</v>
      </c>
      <c r="E32" s="19" t="s">
        <v>6</v>
      </c>
      <c r="F32" s="30">
        <f>SUMIF('Student data'!$D$24:$AQ$24,"x",'Student data'!D149:AQ149)</f>
        <v>0</v>
      </c>
      <c r="G32" s="236">
        <f t="shared" si="2"/>
        <v>0</v>
      </c>
      <c r="H32" s="372" t="s">
        <v>286</v>
      </c>
      <c r="I32" s="373"/>
      <c r="J32" s="374"/>
    </row>
    <row r="33" spans="1:10" x14ac:dyDescent="0.35">
      <c r="A33" s="183" t="s">
        <v>91</v>
      </c>
      <c r="B33" s="25"/>
      <c r="C33" s="18">
        <v>1</v>
      </c>
      <c r="D33" s="18" t="s">
        <v>7</v>
      </c>
      <c r="E33" s="19" t="s">
        <v>6</v>
      </c>
      <c r="F33" s="30">
        <f>SUMIF('Student data'!$D$24:$AQ$24,"x",'Student data'!D150:AQ150)</f>
        <v>0</v>
      </c>
      <c r="G33" s="236">
        <f t="shared" si="2"/>
        <v>0</v>
      </c>
      <c r="H33" s="372" t="s">
        <v>285</v>
      </c>
      <c r="I33" s="373"/>
      <c r="J33" s="374"/>
    </row>
    <row r="34" spans="1:10" x14ac:dyDescent="0.35">
      <c r="A34" s="183" t="s">
        <v>130</v>
      </c>
      <c r="B34" s="25"/>
      <c r="C34" s="18">
        <v>2</v>
      </c>
      <c r="D34" s="18" t="s">
        <v>80</v>
      </c>
      <c r="E34" s="19" t="s">
        <v>8</v>
      </c>
      <c r="F34" s="30">
        <f>SUMIF('Student data'!$D$24:$AQ$24,"x",'Student data'!D151:AQ151)</f>
        <v>0</v>
      </c>
      <c r="G34" s="236">
        <f t="shared" si="2"/>
        <v>0</v>
      </c>
      <c r="H34" s="384" t="s">
        <v>287</v>
      </c>
      <c r="I34" s="373"/>
      <c r="J34" s="374"/>
    </row>
    <row r="35" spans="1:10" x14ac:dyDescent="0.35">
      <c r="A35" s="183" t="s">
        <v>131</v>
      </c>
      <c r="B35" s="25"/>
      <c r="C35" s="18">
        <v>2</v>
      </c>
      <c r="D35" s="18" t="s">
        <v>10</v>
      </c>
      <c r="E35" s="19" t="s">
        <v>9</v>
      </c>
      <c r="F35" s="30">
        <f>SUMIF('Student data'!$D$24:$AQ$24,"x",'Student data'!D152:AQ152)</f>
        <v>0</v>
      </c>
      <c r="G35" s="236">
        <f t="shared" si="2"/>
        <v>0</v>
      </c>
      <c r="H35" s="384" t="s">
        <v>288</v>
      </c>
      <c r="I35" s="373"/>
      <c r="J35" s="374"/>
    </row>
    <row r="36" spans="1:10" x14ac:dyDescent="0.35">
      <c r="A36" s="183" t="s">
        <v>153</v>
      </c>
      <c r="B36" s="25"/>
      <c r="C36" s="18">
        <v>2</v>
      </c>
      <c r="D36" s="18" t="s">
        <v>10</v>
      </c>
      <c r="E36" s="19" t="s">
        <v>9</v>
      </c>
      <c r="F36" s="30">
        <f>SUMIF('Student data'!$D$24:$AQ$24,"x",'Student data'!D153:AQ153)</f>
        <v>0</v>
      </c>
      <c r="G36" s="236">
        <f t="shared" si="2"/>
        <v>0</v>
      </c>
      <c r="H36" s="384" t="s">
        <v>289</v>
      </c>
      <c r="I36" s="373"/>
      <c r="J36" s="374"/>
    </row>
    <row r="37" spans="1:10" x14ac:dyDescent="0.35">
      <c r="A37" s="183" t="s">
        <v>192</v>
      </c>
      <c r="B37" s="25"/>
      <c r="C37" s="18">
        <v>3</v>
      </c>
      <c r="D37" s="18" t="s">
        <v>7</v>
      </c>
      <c r="E37" s="19" t="s">
        <v>9</v>
      </c>
      <c r="F37" s="30">
        <f>SUMIF('Student data'!$D$24:$AQ$24,"x",'Student data'!D154:AQ154)</f>
        <v>0</v>
      </c>
      <c r="G37" s="236">
        <f t="shared" si="2"/>
        <v>0</v>
      </c>
      <c r="H37" s="383" t="s">
        <v>290</v>
      </c>
      <c r="I37" s="373"/>
      <c r="J37" s="374"/>
    </row>
    <row r="38" spans="1:10" ht="15" customHeight="1" x14ac:dyDescent="0.35">
      <c r="A38" s="183" t="s">
        <v>95</v>
      </c>
      <c r="B38" s="25"/>
      <c r="C38" s="18">
        <v>4</v>
      </c>
      <c r="D38" s="18" t="s">
        <v>80</v>
      </c>
      <c r="E38" s="19" t="s">
        <v>9</v>
      </c>
      <c r="F38" s="30">
        <f>SUMIF('Student data'!$D$24:$AQ$24,"x",'Student data'!D155:AQ155)</f>
        <v>0</v>
      </c>
      <c r="G38" s="236">
        <f t="shared" si="2"/>
        <v>0</v>
      </c>
      <c r="H38" s="383" t="s">
        <v>261</v>
      </c>
      <c r="I38" s="373"/>
      <c r="J38" s="374"/>
    </row>
    <row r="39" spans="1:10" x14ac:dyDescent="0.35">
      <c r="A39" s="183" t="s">
        <v>111</v>
      </c>
      <c r="B39" s="25"/>
      <c r="C39" s="18">
        <v>3</v>
      </c>
      <c r="D39" s="18" t="s">
        <v>10</v>
      </c>
      <c r="E39" s="19" t="s">
        <v>8</v>
      </c>
      <c r="F39" s="30">
        <f>SUMIF('Student data'!$D$24:$AQ$24,"x",'Student data'!D156:AQ156)</f>
        <v>0</v>
      </c>
      <c r="G39" s="236">
        <f t="shared" si="2"/>
        <v>0</v>
      </c>
      <c r="H39" s="383" t="s">
        <v>261</v>
      </c>
      <c r="I39" s="373"/>
      <c r="J39" s="374"/>
    </row>
    <row r="40" spans="1:10" x14ac:dyDescent="0.35">
      <c r="A40" s="183" t="s">
        <v>96</v>
      </c>
      <c r="B40" s="25"/>
      <c r="C40" s="18">
        <v>3</v>
      </c>
      <c r="D40" s="18" t="s">
        <v>10</v>
      </c>
      <c r="E40" s="19" t="s">
        <v>9</v>
      </c>
      <c r="F40" s="30">
        <f>SUMIF('Student data'!$D$24:$AQ$24,"x",'Student data'!D157:AQ157)</f>
        <v>0</v>
      </c>
      <c r="G40" s="236">
        <f t="shared" si="2"/>
        <v>0</v>
      </c>
      <c r="H40" s="372" t="s">
        <v>291</v>
      </c>
      <c r="I40" s="373"/>
      <c r="J40" s="374"/>
    </row>
    <row r="41" spans="1:10" x14ac:dyDescent="0.35">
      <c r="A41" s="183" t="s">
        <v>97</v>
      </c>
      <c r="B41" s="25"/>
      <c r="C41" s="18">
        <v>5</v>
      </c>
      <c r="D41" s="18" t="s">
        <v>80</v>
      </c>
      <c r="E41" s="19" t="s">
        <v>9</v>
      </c>
      <c r="F41" s="30">
        <f>SUMIF('Student data'!$D$24:$AQ$24,"x",'Student data'!D158:AQ158)</f>
        <v>0</v>
      </c>
      <c r="G41" s="236">
        <f t="shared" si="2"/>
        <v>0</v>
      </c>
      <c r="H41" s="372" t="s">
        <v>292</v>
      </c>
      <c r="I41" s="373"/>
      <c r="J41" s="374"/>
    </row>
    <row r="42" spans="1:10" x14ac:dyDescent="0.35">
      <c r="A42" s="183" t="s">
        <v>98</v>
      </c>
      <c r="B42" s="25"/>
      <c r="C42" s="18">
        <v>5</v>
      </c>
      <c r="D42" s="18" t="s">
        <v>11</v>
      </c>
      <c r="E42" s="19" t="s">
        <v>9</v>
      </c>
      <c r="F42" s="30">
        <f>SUMIF('Student data'!$D$24:$AQ$24,"x",'Student data'!D159:AQ159)</f>
        <v>0</v>
      </c>
      <c r="G42" s="236">
        <f t="shared" si="2"/>
        <v>0</v>
      </c>
      <c r="H42" s="372" t="s">
        <v>267</v>
      </c>
      <c r="I42" s="373"/>
      <c r="J42" s="374"/>
    </row>
    <row r="43" spans="1:10" x14ac:dyDescent="0.35">
      <c r="A43" s="183" t="s">
        <v>134</v>
      </c>
      <c r="B43" s="25"/>
      <c r="C43" s="18">
        <v>1</v>
      </c>
      <c r="D43" s="18" t="s">
        <v>10</v>
      </c>
      <c r="E43" s="19" t="s">
        <v>8</v>
      </c>
      <c r="F43" s="30">
        <f>SUMIF('Student data'!$D$24:$AQ$24,"x",'Student data'!D160:AQ160)</f>
        <v>0</v>
      </c>
      <c r="G43" s="236">
        <f t="shared" si="2"/>
        <v>0</v>
      </c>
      <c r="H43" s="372" t="s">
        <v>257</v>
      </c>
      <c r="I43" s="373"/>
      <c r="J43" s="374"/>
    </row>
    <row r="44" spans="1:10" x14ac:dyDescent="0.35">
      <c r="A44" s="183" t="s">
        <v>135</v>
      </c>
      <c r="B44" s="25"/>
      <c r="C44" s="18">
        <v>1</v>
      </c>
      <c r="D44" s="18" t="s">
        <v>10</v>
      </c>
      <c r="E44" s="19" t="s">
        <v>8</v>
      </c>
      <c r="F44" s="30">
        <f>SUMIF('Student data'!$D$24:$AQ$24,"x",'Student data'!D161:AQ161)</f>
        <v>0</v>
      </c>
      <c r="G44" s="236">
        <f t="shared" si="2"/>
        <v>0</v>
      </c>
      <c r="H44" s="372" t="s">
        <v>257</v>
      </c>
      <c r="I44" s="373"/>
      <c r="J44" s="374"/>
    </row>
    <row r="45" spans="1:10" x14ac:dyDescent="0.35">
      <c r="A45" s="183" t="s">
        <v>118</v>
      </c>
      <c r="B45" s="25"/>
      <c r="C45" s="18">
        <v>2</v>
      </c>
      <c r="D45" s="18" t="s">
        <v>10</v>
      </c>
      <c r="E45" s="19" t="s">
        <v>9</v>
      </c>
      <c r="F45" s="30">
        <f>SUMIF('Student data'!$D$24:$AQ$24,"x",'Student data'!D162:AQ162)</f>
        <v>0</v>
      </c>
      <c r="G45" s="236">
        <f t="shared" si="2"/>
        <v>0</v>
      </c>
      <c r="H45" s="372" t="s">
        <v>257</v>
      </c>
      <c r="I45" s="373"/>
      <c r="J45" s="374"/>
    </row>
    <row r="46" spans="1:10" x14ac:dyDescent="0.35">
      <c r="A46" s="184" t="s">
        <v>155</v>
      </c>
      <c r="B46" s="28"/>
      <c r="C46" s="18">
        <v>2</v>
      </c>
      <c r="D46" s="18" t="s">
        <v>80</v>
      </c>
      <c r="E46" s="19" t="s">
        <v>6</v>
      </c>
      <c r="F46" s="30">
        <f>SUMIF('Student data'!$D$24:$AQ$24,"x",'Student data'!D163:AQ163)</f>
        <v>0</v>
      </c>
      <c r="G46" s="236">
        <f t="shared" si="2"/>
        <v>0</v>
      </c>
      <c r="H46" s="384" t="s">
        <v>293</v>
      </c>
      <c r="I46" s="373"/>
      <c r="J46" s="374"/>
    </row>
    <row r="47" spans="1:10" x14ac:dyDescent="0.35">
      <c r="A47" s="184" t="s">
        <v>193</v>
      </c>
      <c r="B47" s="28"/>
      <c r="C47" s="18">
        <v>3</v>
      </c>
      <c r="D47" s="18" t="s">
        <v>80</v>
      </c>
      <c r="E47" s="19" t="s">
        <v>8</v>
      </c>
      <c r="F47" s="30">
        <f>SUMIF('Student data'!$D$24:$AQ$24,"x",'Student data'!D164:AQ164)</f>
        <v>0</v>
      </c>
      <c r="G47" s="236">
        <f t="shared" si="2"/>
        <v>0</v>
      </c>
      <c r="H47" s="372" t="s">
        <v>294</v>
      </c>
      <c r="I47" s="373"/>
      <c r="J47" s="374"/>
    </row>
    <row r="48" spans="1:10" x14ac:dyDescent="0.35">
      <c r="A48" s="184" t="s">
        <v>194</v>
      </c>
      <c r="B48" s="28"/>
      <c r="C48" s="18">
        <v>3</v>
      </c>
      <c r="D48" s="18" t="s">
        <v>80</v>
      </c>
      <c r="E48" s="19" t="s">
        <v>8</v>
      </c>
      <c r="F48" s="30">
        <f>SUMIF('Student data'!$D$24:$AQ$24,"x",'Student data'!D165:AQ165)</f>
        <v>0</v>
      </c>
      <c r="G48" s="236">
        <f t="shared" si="2"/>
        <v>0</v>
      </c>
      <c r="H48" s="372" t="s">
        <v>294</v>
      </c>
      <c r="I48" s="373"/>
      <c r="J48" s="374"/>
    </row>
    <row r="49" spans="1:10" x14ac:dyDescent="0.35">
      <c r="A49" s="184" t="s">
        <v>136</v>
      </c>
      <c r="B49" s="141" t="s">
        <v>328</v>
      </c>
      <c r="C49" s="18">
        <v>2</v>
      </c>
      <c r="D49" s="18" t="s">
        <v>5</v>
      </c>
      <c r="E49" s="19" t="s">
        <v>6</v>
      </c>
      <c r="F49" s="30">
        <f>SUMIF('Student data'!$D$24:$AQ$24,"x",'Student data'!D166:AQ166)</f>
        <v>0</v>
      </c>
      <c r="G49" s="236">
        <f t="shared" si="2"/>
        <v>0</v>
      </c>
      <c r="H49" s="372" t="s">
        <v>295</v>
      </c>
      <c r="I49" s="373"/>
      <c r="J49" s="374"/>
    </row>
    <row r="50" spans="1:10" x14ac:dyDescent="0.35">
      <c r="A50" s="184" t="s">
        <v>122</v>
      </c>
      <c r="B50" s="141" t="s">
        <v>329</v>
      </c>
      <c r="C50" s="18">
        <v>1</v>
      </c>
      <c r="D50" s="18" t="s">
        <v>5</v>
      </c>
      <c r="E50" s="19" t="s">
        <v>6</v>
      </c>
      <c r="F50" s="30">
        <f>SUMIF('Student data'!$D$24:$AQ$24,"x",'Student data'!D167:AQ167)</f>
        <v>0</v>
      </c>
      <c r="G50" s="236">
        <f t="shared" si="2"/>
        <v>0</v>
      </c>
      <c r="H50" s="372" t="s">
        <v>296</v>
      </c>
      <c r="I50" s="373"/>
      <c r="J50" s="374"/>
    </row>
    <row r="51" spans="1:10" x14ac:dyDescent="0.35">
      <c r="A51" s="184" t="s">
        <v>195</v>
      </c>
      <c r="B51" s="141" t="s">
        <v>330</v>
      </c>
      <c r="C51" s="18">
        <v>1</v>
      </c>
      <c r="D51" s="18" t="s">
        <v>5</v>
      </c>
      <c r="E51" s="19" t="s">
        <v>6</v>
      </c>
      <c r="F51" s="30">
        <f>SUMIF('Student data'!$D$24:$AQ$24,"x",'Student data'!D168:AQ168)</f>
        <v>0</v>
      </c>
      <c r="G51" s="236">
        <f t="shared" si="2"/>
        <v>0</v>
      </c>
      <c r="H51" s="372" t="s">
        <v>297</v>
      </c>
      <c r="I51" s="373"/>
      <c r="J51" s="374"/>
    </row>
    <row r="52" spans="1:10" x14ac:dyDescent="0.35">
      <c r="A52" s="184" t="s">
        <v>196</v>
      </c>
      <c r="B52" s="141" t="s">
        <v>331</v>
      </c>
      <c r="C52" s="18">
        <v>1</v>
      </c>
      <c r="D52" s="18" t="s">
        <v>5</v>
      </c>
      <c r="E52" s="19" t="s">
        <v>6</v>
      </c>
      <c r="F52" s="30">
        <f>SUMIF('Student data'!$D$24:$AQ$24,"x",'Student data'!D169:AQ169)</f>
        <v>0</v>
      </c>
      <c r="G52" s="236">
        <f t="shared" si="2"/>
        <v>0</v>
      </c>
      <c r="H52" s="372" t="s">
        <v>298</v>
      </c>
      <c r="I52" s="373"/>
      <c r="J52" s="374"/>
    </row>
    <row r="53" spans="1:10" x14ac:dyDescent="0.35">
      <c r="A53" s="184" t="s">
        <v>197</v>
      </c>
      <c r="B53" s="141" t="s">
        <v>332</v>
      </c>
      <c r="C53" s="18">
        <v>1</v>
      </c>
      <c r="D53" s="18" t="s">
        <v>5</v>
      </c>
      <c r="E53" s="19" t="s">
        <v>9</v>
      </c>
      <c r="F53" s="30">
        <f>SUMIF('Student data'!$D$24:$AQ$24,"x",'Student data'!D170:AQ170)</f>
        <v>0</v>
      </c>
      <c r="G53" s="236">
        <f t="shared" si="2"/>
        <v>0</v>
      </c>
      <c r="H53" s="372" t="s">
        <v>299</v>
      </c>
      <c r="I53" s="373"/>
      <c r="J53" s="374"/>
    </row>
    <row r="54" spans="1:10" x14ac:dyDescent="0.35">
      <c r="A54" s="184" t="s">
        <v>102</v>
      </c>
      <c r="B54" s="28"/>
      <c r="C54" s="18">
        <v>4</v>
      </c>
      <c r="D54" s="18" t="s">
        <v>11</v>
      </c>
      <c r="E54" s="19" t="s">
        <v>9</v>
      </c>
      <c r="F54" s="30">
        <f>SUMIF('Student data'!$D$24:$AQ$24,"x",'Student data'!D171:AQ171)</f>
        <v>0</v>
      </c>
      <c r="G54" s="236">
        <f t="shared" si="2"/>
        <v>0</v>
      </c>
      <c r="H54" s="372" t="s">
        <v>300</v>
      </c>
      <c r="I54" s="373"/>
      <c r="J54" s="374"/>
    </row>
    <row r="55" spans="1:10" x14ac:dyDescent="0.35">
      <c r="A55" s="184" t="s">
        <v>103</v>
      </c>
      <c r="B55" s="141" t="s">
        <v>314</v>
      </c>
      <c r="C55" s="18">
        <v>4</v>
      </c>
      <c r="D55" s="18" t="s">
        <v>11</v>
      </c>
      <c r="E55" s="19" t="s">
        <v>6</v>
      </c>
      <c r="F55" s="30">
        <f>SUMIF('Student data'!$D$24:$AQ$24,"x",'Student data'!D172:AQ172)</f>
        <v>0</v>
      </c>
      <c r="G55" s="236">
        <f t="shared" si="2"/>
        <v>0</v>
      </c>
      <c r="H55" s="372" t="s">
        <v>339</v>
      </c>
      <c r="I55" s="373"/>
      <c r="J55" s="374"/>
    </row>
    <row r="56" spans="1:10" x14ac:dyDescent="0.35">
      <c r="A56" s="184" t="s">
        <v>198</v>
      </c>
      <c r="B56" s="28"/>
      <c r="C56" s="18">
        <v>5</v>
      </c>
      <c r="D56" s="18" t="s">
        <v>7</v>
      </c>
      <c r="E56" s="19" t="s">
        <v>9</v>
      </c>
      <c r="F56" s="30">
        <f>SUMIF('Student data'!$D$24:$AQ$24,"x",'Student data'!D173:AQ173)</f>
        <v>0</v>
      </c>
      <c r="G56" s="236">
        <f t="shared" si="2"/>
        <v>0</v>
      </c>
      <c r="H56" s="372" t="s">
        <v>301</v>
      </c>
      <c r="I56" s="373"/>
      <c r="J56" s="374"/>
    </row>
    <row r="57" spans="1:10" x14ac:dyDescent="0.35">
      <c r="A57" s="184" t="s">
        <v>159</v>
      </c>
      <c r="B57" s="28"/>
      <c r="C57" s="18">
        <v>3</v>
      </c>
      <c r="D57" s="18" t="s">
        <v>7</v>
      </c>
      <c r="E57" s="19" t="s">
        <v>8</v>
      </c>
      <c r="F57" s="30">
        <f>SUMIF('Student data'!$D$24:$AQ$24,"x",'Student data'!D174:AQ174)</f>
        <v>0</v>
      </c>
      <c r="G57" s="236">
        <f t="shared" si="2"/>
        <v>0</v>
      </c>
      <c r="H57" s="372" t="s">
        <v>302</v>
      </c>
      <c r="I57" s="373"/>
      <c r="J57" s="374"/>
    </row>
    <row r="58" spans="1:10" x14ac:dyDescent="0.35">
      <c r="A58" s="184" t="s">
        <v>107</v>
      </c>
      <c r="B58" s="142" t="s">
        <v>316</v>
      </c>
      <c r="C58" s="18">
        <v>2</v>
      </c>
      <c r="D58" s="18" t="s">
        <v>7</v>
      </c>
      <c r="E58" s="19" t="s">
        <v>8</v>
      </c>
      <c r="F58" s="30">
        <f>SUMIF('Student data'!$D$24:$AQ$24,"x",'Student data'!D175:AQ175)</f>
        <v>0</v>
      </c>
      <c r="G58" s="236">
        <f t="shared" si="2"/>
        <v>0</v>
      </c>
      <c r="H58" s="372" t="s">
        <v>303</v>
      </c>
      <c r="I58" s="373"/>
      <c r="J58" s="374"/>
    </row>
    <row r="59" spans="1:10" x14ac:dyDescent="0.35">
      <c r="A59" s="184" t="s">
        <v>108</v>
      </c>
      <c r="B59" s="142" t="s">
        <v>317</v>
      </c>
      <c r="C59" s="18">
        <v>1</v>
      </c>
      <c r="D59" s="18" t="s">
        <v>7</v>
      </c>
      <c r="E59" s="19" t="s">
        <v>8</v>
      </c>
      <c r="F59" s="30">
        <f>SUMIF('Student data'!$D$24:$AQ$24,"x",'Student data'!D176:AQ176)</f>
        <v>0</v>
      </c>
      <c r="G59" s="236">
        <f t="shared" si="2"/>
        <v>0</v>
      </c>
      <c r="H59" s="372" t="s">
        <v>304</v>
      </c>
      <c r="I59" s="373"/>
      <c r="J59" s="374"/>
    </row>
    <row r="60" spans="1:10" x14ac:dyDescent="0.35">
      <c r="A60" s="184" t="s">
        <v>161</v>
      </c>
      <c r="B60" s="142" t="s">
        <v>326</v>
      </c>
      <c r="C60" s="18">
        <v>6</v>
      </c>
      <c r="D60" s="18" t="s">
        <v>80</v>
      </c>
      <c r="E60" s="19" t="s">
        <v>9</v>
      </c>
      <c r="F60" s="30">
        <f>SUMIF('Student data'!$D$24:$AQ$24,"x",'Student data'!D177:AQ177)</f>
        <v>0</v>
      </c>
      <c r="G60" s="236">
        <f t="shared" si="2"/>
        <v>0</v>
      </c>
      <c r="H60" s="372" t="s">
        <v>305</v>
      </c>
      <c r="I60" s="373"/>
      <c r="J60" s="374"/>
    </row>
    <row r="61" spans="1:10" x14ac:dyDescent="0.35">
      <c r="A61" s="183" t="s">
        <v>123</v>
      </c>
      <c r="B61" s="142" t="s">
        <v>333</v>
      </c>
      <c r="C61" s="18">
        <v>2</v>
      </c>
      <c r="D61" s="18" t="s">
        <v>7</v>
      </c>
      <c r="E61" s="19" t="s">
        <v>6</v>
      </c>
      <c r="F61" s="30">
        <f>SUMIF('Student data'!$D$24:$AQ$24,"x",'Student data'!D178:AQ178)</f>
        <v>0</v>
      </c>
      <c r="G61" s="236">
        <f t="shared" si="2"/>
        <v>0</v>
      </c>
      <c r="H61" s="372" t="s">
        <v>306</v>
      </c>
      <c r="I61" s="373"/>
      <c r="J61" s="374"/>
    </row>
    <row r="62" spans="1:10" x14ac:dyDescent="0.35">
      <c r="A62" s="183" t="s">
        <v>124</v>
      </c>
      <c r="B62" s="142" t="s">
        <v>334</v>
      </c>
      <c r="C62" s="18">
        <v>2</v>
      </c>
      <c r="D62" s="18" t="s">
        <v>7</v>
      </c>
      <c r="E62" s="19" t="s">
        <v>6</v>
      </c>
      <c r="F62" s="30">
        <f>SUMIF('Student data'!$D$24:$AQ$24,"x",'Student data'!D179:AQ179)</f>
        <v>0</v>
      </c>
      <c r="G62" s="236">
        <f t="shared" si="2"/>
        <v>0</v>
      </c>
      <c r="H62" s="384" t="s">
        <v>307</v>
      </c>
      <c r="I62" s="373"/>
      <c r="J62" s="374"/>
    </row>
    <row r="63" spans="1:10" x14ac:dyDescent="0.35">
      <c r="A63" s="183" t="s">
        <v>125</v>
      </c>
      <c r="B63" s="28"/>
      <c r="C63" s="18">
        <v>2</v>
      </c>
      <c r="D63" s="18" t="s">
        <v>11</v>
      </c>
      <c r="E63" s="19" t="s">
        <v>8</v>
      </c>
      <c r="F63" s="30">
        <f>SUMIF('Student data'!$D$24:$AQ$24,"x",'Student data'!D180:AQ180)</f>
        <v>0</v>
      </c>
      <c r="G63" s="236">
        <f t="shared" ref="G63:G67" si="3">F63/C63</f>
        <v>0</v>
      </c>
      <c r="H63" s="383" t="s">
        <v>308</v>
      </c>
      <c r="I63" s="373"/>
      <c r="J63" s="374"/>
    </row>
    <row r="64" spans="1:10" x14ac:dyDescent="0.35">
      <c r="A64" s="183" t="s">
        <v>126</v>
      </c>
      <c r="B64" s="28"/>
      <c r="C64" s="18">
        <v>3</v>
      </c>
      <c r="D64" s="18" t="s">
        <v>11</v>
      </c>
      <c r="E64" s="19" t="s">
        <v>6</v>
      </c>
      <c r="F64" s="30">
        <f>SUMIF('Student data'!$D$24:$AQ$24,"x",'Student data'!D181:AQ181)</f>
        <v>0</v>
      </c>
      <c r="G64" s="236">
        <f t="shared" si="3"/>
        <v>0</v>
      </c>
      <c r="H64" s="383" t="s">
        <v>309</v>
      </c>
      <c r="I64" s="373"/>
      <c r="J64" s="374"/>
    </row>
    <row r="65" spans="1:10" x14ac:dyDescent="0.35">
      <c r="A65" s="183" t="s">
        <v>163</v>
      </c>
      <c r="B65" s="28"/>
      <c r="C65" s="18">
        <v>2</v>
      </c>
      <c r="D65" s="18" t="s">
        <v>11</v>
      </c>
      <c r="E65" s="19" t="s">
        <v>6</v>
      </c>
      <c r="F65" s="30">
        <f>SUMIF('Student data'!$D$24:$AQ$24,"x",'Student data'!D182:AQ182)</f>
        <v>0</v>
      </c>
      <c r="G65" s="236">
        <f t="shared" si="3"/>
        <v>0</v>
      </c>
      <c r="H65" s="372" t="s">
        <v>310</v>
      </c>
      <c r="I65" s="373"/>
      <c r="J65" s="374"/>
    </row>
    <row r="66" spans="1:10" x14ac:dyDescent="0.35">
      <c r="A66" s="183" t="s">
        <v>165</v>
      </c>
      <c r="B66" s="28"/>
      <c r="C66" s="18">
        <v>2</v>
      </c>
      <c r="D66" s="18" t="s">
        <v>16</v>
      </c>
      <c r="E66" s="19" t="s">
        <v>6</v>
      </c>
      <c r="F66" s="30">
        <f>SUMIF('Student data'!$D$24:$AQ$24,"x",'Student data'!D183:AQ183)</f>
        <v>0</v>
      </c>
      <c r="G66" s="236">
        <f t="shared" si="3"/>
        <v>0</v>
      </c>
      <c r="H66" s="372" t="s">
        <v>311</v>
      </c>
      <c r="I66" s="373"/>
      <c r="J66" s="374"/>
    </row>
    <row r="67" spans="1:10" ht="15" thickBot="1" x14ac:dyDescent="0.4">
      <c r="A67" s="185" t="s">
        <v>166</v>
      </c>
      <c r="B67" s="186"/>
      <c r="C67" s="187">
        <v>3</v>
      </c>
      <c r="D67" s="187" t="s">
        <v>16</v>
      </c>
      <c r="E67" s="188" t="s">
        <v>8</v>
      </c>
      <c r="F67" s="189">
        <f>SUMIF('Student data'!$D$24:$AQ$24,"x",'Student data'!D184:AQ184)</f>
        <v>0</v>
      </c>
      <c r="G67" s="237">
        <f t="shared" si="3"/>
        <v>0</v>
      </c>
      <c r="H67" s="387" t="s">
        <v>311</v>
      </c>
      <c r="I67" s="376"/>
      <c r="J67" s="377"/>
    </row>
    <row r="68" spans="1:10" ht="15" thickBot="1" x14ac:dyDescent="0.4">
      <c r="A68" s="222"/>
      <c r="B68" s="223"/>
      <c r="C68" s="224"/>
      <c r="D68" s="224"/>
      <c r="E68" s="225"/>
      <c r="F68" s="226"/>
      <c r="G68" s="218"/>
    </row>
    <row r="69" spans="1:10" ht="15" thickBot="1" x14ac:dyDescent="0.4">
      <c r="A69" s="227"/>
      <c r="B69" s="225"/>
      <c r="C69" s="227"/>
      <c r="D69" s="227"/>
      <c r="E69" s="29" t="s">
        <v>17</v>
      </c>
      <c r="F69" s="13">
        <f>SUM(F23:F67)</f>
        <v>0</v>
      </c>
      <c r="G69" s="218"/>
    </row>
    <row r="70" spans="1:10" x14ac:dyDescent="0.35">
      <c r="A70" s="227"/>
      <c r="B70" s="225"/>
      <c r="C70" s="227"/>
      <c r="G70" s="218"/>
    </row>
    <row r="71" spans="1:10" x14ac:dyDescent="0.35">
      <c r="B71" s="228"/>
      <c r="G71" s="218"/>
    </row>
    <row r="72" spans="1:10" x14ac:dyDescent="0.35">
      <c r="B72" s="228"/>
      <c r="G72" s="218"/>
    </row>
    <row r="73" spans="1:10" x14ac:dyDescent="0.35">
      <c r="B73" s="228"/>
    </row>
    <row r="74" spans="1:10" x14ac:dyDescent="0.35">
      <c r="B74" s="228"/>
    </row>
  </sheetData>
  <sheetProtection algorithmName="SHA-512" hashValue="Eup/vphJdsGLbTaiH8vyr/+NbF9R0TCX+hRBWsLnc5dZqHfwOUNmf1kOsoQPPcZLi8xJkrnBMCk5adByqDvCjg==" saltValue="Y//F4Ypp2am8UflIxdIe5A==" spinCount="100000" sheet="1" formatCells="0" formatColumns="0" formatRows="0" insertColumns="0" insertRows="0" insertHyperlinks="0" sort="0"/>
  <mergeCells count="55">
    <mergeCell ref="H29:J29"/>
    <mergeCell ref="H27:J27"/>
    <mergeCell ref="H25:J25"/>
    <mergeCell ref="H23:J23"/>
    <mergeCell ref="H21:J21"/>
    <mergeCell ref="H39:J39"/>
    <mergeCell ref="H37:J37"/>
    <mergeCell ref="H35:J35"/>
    <mergeCell ref="H33:J33"/>
    <mergeCell ref="H31:J31"/>
    <mergeCell ref="H49:J49"/>
    <mergeCell ref="H47:J47"/>
    <mergeCell ref="H45:J45"/>
    <mergeCell ref="H43:J43"/>
    <mergeCell ref="H41:J41"/>
    <mergeCell ref="H59:J59"/>
    <mergeCell ref="H57:J57"/>
    <mergeCell ref="H55:J55"/>
    <mergeCell ref="H53:J53"/>
    <mergeCell ref="H51:J51"/>
    <mergeCell ref="H60:J60"/>
    <mergeCell ref="H62:J62"/>
    <mergeCell ref="H64:J64"/>
    <mergeCell ref="H66:J66"/>
    <mergeCell ref="H67:J67"/>
    <mergeCell ref="H65:J65"/>
    <mergeCell ref="H63:J63"/>
    <mergeCell ref="H61:J61"/>
    <mergeCell ref="H50:J50"/>
    <mergeCell ref="H52:J52"/>
    <mergeCell ref="H54:J54"/>
    <mergeCell ref="H56:J56"/>
    <mergeCell ref="H58:J58"/>
    <mergeCell ref="H40:J40"/>
    <mergeCell ref="H42:J42"/>
    <mergeCell ref="H44:J44"/>
    <mergeCell ref="H46:J46"/>
    <mergeCell ref="H48:J48"/>
    <mergeCell ref="H30:J30"/>
    <mergeCell ref="H32:J32"/>
    <mergeCell ref="H34:J34"/>
    <mergeCell ref="H36:J36"/>
    <mergeCell ref="H38:J38"/>
    <mergeCell ref="H20:J20"/>
    <mergeCell ref="H22:J22"/>
    <mergeCell ref="H24:J24"/>
    <mergeCell ref="H26:J26"/>
    <mergeCell ref="H28:J28"/>
    <mergeCell ref="A2:F2"/>
    <mergeCell ref="A1:G1"/>
    <mergeCell ref="I6:J6"/>
    <mergeCell ref="C4:D4"/>
    <mergeCell ref="B5:C5"/>
    <mergeCell ref="B3:E3"/>
    <mergeCell ref="A6:D6"/>
  </mergeCells>
  <conditionalFormatting sqref="D68">
    <cfRule type="cellIs" dxfId="250" priority="781" stopIfTrue="1" operator="equal">
      <formula>"Algebra"</formula>
    </cfRule>
    <cfRule type="cellIs" dxfId="249" priority="782" stopIfTrue="1" operator="equal">
      <formula>"Number"</formula>
    </cfRule>
    <cfRule type="cellIs" dxfId="248" priority="783" stopIfTrue="1" operator="equal">
      <formula>"Geometry and measures"</formula>
    </cfRule>
    <cfRule type="cellIs" dxfId="247" priority="784" stopIfTrue="1" operator="equal">
      <formula>"Statistics"</formula>
    </cfRule>
  </conditionalFormatting>
  <conditionalFormatting sqref="E68">
    <cfRule type="cellIs" dxfId="246" priority="778" stopIfTrue="1" operator="equal">
      <formula>"AO3"</formula>
    </cfRule>
    <cfRule type="cellIs" dxfId="245" priority="779" stopIfTrue="1" operator="equal">
      <formula>"AO2"</formula>
    </cfRule>
    <cfRule type="cellIs" dxfId="244" priority="780" stopIfTrue="1" operator="equal">
      <formula>"AO1"</formula>
    </cfRule>
  </conditionalFormatting>
  <conditionalFormatting sqref="D22 D68:D1048576">
    <cfRule type="cellIs" dxfId="243" priority="775" operator="equal">
      <formula>"Probability"</formula>
    </cfRule>
  </conditionalFormatting>
  <conditionalFormatting sqref="D1">
    <cfRule type="cellIs" dxfId="242" priority="774" operator="equal">
      <formula>"Probability"</formula>
    </cfRule>
  </conditionalFormatting>
  <conditionalFormatting sqref="D49 D52:D53 D61 D45:D46 D55 D34:D36 D39">
    <cfRule type="cellIs" dxfId="241" priority="637" stopIfTrue="1" operator="equal">
      <formula>"Algebra"</formula>
    </cfRule>
    <cfRule type="cellIs" dxfId="240" priority="638" stopIfTrue="1" operator="equal">
      <formula>"Number"</formula>
    </cfRule>
    <cfRule type="cellIs" dxfId="239" priority="639" stopIfTrue="1" operator="equal">
      <formula>"Geometry and measures"</formula>
    </cfRule>
    <cfRule type="cellIs" dxfId="238" priority="640" stopIfTrue="1" operator="equal">
      <formula>"Statistics"</formula>
    </cfRule>
  </conditionalFormatting>
  <conditionalFormatting sqref="E39 E23:E33">
    <cfRule type="cellIs" dxfId="237" priority="634" stopIfTrue="1" operator="equal">
      <formula>"AO3"</formula>
    </cfRule>
    <cfRule type="cellIs" dxfId="236" priority="635" stopIfTrue="1" operator="equal">
      <formula>"AO2"</formula>
    </cfRule>
    <cfRule type="cellIs" dxfId="235" priority="636" stopIfTrue="1" operator="equal">
      <formula>"AO1"</formula>
    </cfRule>
  </conditionalFormatting>
  <conditionalFormatting sqref="D49 D52:D53 D61 D45:D46 D55 D34:D36 D39">
    <cfRule type="cellIs" dxfId="234" priority="633" operator="equal">
      <formula>"RPR"</formula>
    </cfRule>
  </conditionalFormatting>
  <conditionalFormatting sqref="D49 D52:D53 D61 D45:D46 D55 D34:D36 D39">
    <cfRule type="cellIs" dxfId="233" priority="632" operator="equal">
      <formula>"Probability"</formula>
    </cfRule>
  </conditionalFormatting>
  <conditionalFormatting sqref="D42:D43">
    <cfRule type="cellIs" dxfId="232" priority="610" stopIfTrue="1" operator="equal">
      <formula>"Algebra"</formula>
    </cfRule>
    <cfRule type="cellIs" dxfId="231" priority="611" stopIfTrue="1" operator="equal">
      <formula>"Number"</formula>
    </cfRule>
    <cfRule type="cellIs" dxfId="230" priority="612" stopIfTrue="1" operator="equal">
      <formula>"Geometry and measures"</formula>
    </cfRule>
    <cfRule type="cellIs" dxfId="229" priority="613" stopIfTrue="1" operator="equal">
      <formula>"Statistics"</formula>
    </cfRule>
  </conditionalFormatting>
  <conditionalFormatting sqref="D42:D43">
    <cfRule type="cellIs" dxfId="228" priority="609" operator="equal">
      <formula>"RPR"</formula>
    </cfRule>
  </conditionalFormatting>
  <conditionalFormatting sqref="D42:D43">
    <cfRule type="cellIs" dxfId="227" priority="608" operator="equal">
      <formula>"Probability"</formula>
    </cfRule>
  </conditionalFormatting>
  <conditionalFormatting sqref="E46:E47 E49:E52">
    <cfRule type="cellIs" dxfId="226" priority="566" stopIfTrue="1" operator="equal">
      <formula>"AO3"</formula>
    </cfRule>
    <cfRule type="cellIs" dxfId="225" priority="567" stopIfTrue="1" operator="equal">
      <formula>"AO2"</formula>
    </cfRule>
    <cfRule type="cellIs" dxfId="224" priority="568" stopIfTrue="1" operator="equal">
      <formula>"AO1"</formula>
    </cfRule>
  </conditionalFormatting>
  <conditionalFormatting sqref="D59">
    <cfRule type="cellIs" dxfId="223" priority="502" stopIfTrue="1" operator="equal">
      <formula>"Algebra"</formula>
    </cfRule>
    <cfRule type="cellIs" dxfId="222" priority="503" stopIfTrue="1" operator="equal">
      <formula>"Number"</formula>
    </cfRule>
    <cfRule type="cellIs" dxfId="221" priority="504" stopIfTrue="1" operator="equal">
      <formula>"Geometry and measures"</formula>
    </cfRule>
    <cfRule type="cellIs" dxfId="220" priority="505" stopIfTrue="1" operator="equal">
      <formula>"Statistics"</formula>
    </cfRule>
  </conditionalFormatting>
  <conditionalFormatting sqref="D59">
    <cfRule type="cellIs" dxfId="219" priority="501" operator="equal">
      <formula>"RPR"</formula>
    </cfRule>
  </conditionalFormatting>
  <conditionalFormatting sqref="D59">
    <cfRule type="cellIs" dxfId="218" priority="500" operator="equal">
      <formula>"Probability"</formula>
    </cfRule>
  </conditionalFormatting>
  <conditionalFormatting sqref="D28">
    <cfRule type="cellIs" dxfId="217" priority="363" stopIfTrue="1" operator="equal">
      <formula>"Algebra"</formula>
    </cfRule>
    <cfRule type="cellIs" dxfId="216" priority="364" stopIfTrue="1" operator="equal">
      <formula>"Number"</formula>
    </cfRule>
    <cfRule type="cellIs" dxfId="215" priority="365" stopIfTrue="1" operator="equal">
      <formula>"Geometry and measures"</formula>
    </cfRule>
    <cfRule type="cellIs" dxfId="214" priority="366" stopIfTrue="1" operator="equal">
      <formula>"Statistics"</formula>
    </cfRule>
  </conditionalFormatting>
  <conditionalFormatting sqref="D28">
    <cfRule type="cellIs" dxfId="213" priority="362" operator="equal">
      <formula>"RPR"</formula>
    </cfRule>
  </conditionalFormatting>
  <conditionalFormatting sqref="D28">
    <cfRule type="cellIs" dxfId="212" priority="361" operator="equal">
      <formula>"Probability"</formula>
    </cfRule>
  </conditionalFormatting>
  <conditionalFormatting sqref="D48">
    <cfRule type="cellIs" dxfId="211" priority="357" stopIfTrue="1" operator="equal">
      <formula>"Algebra"</formula>
    </cfRule>
    <cfRule type="cellIs" dxfId="210" priority="358" stopIfTrue="1" operator="equal">
      <formula>"Number"</formula>
    </cfRule>
    <cfRule type="cellIs" dxfId="209" priority="359" stopIfTrue="1" operator="equal">
      <formula>"Geometry and measures"</formula>
    </cfRule>
    <cfRule type="cellIs" dxfId="208" priority="360" stopIfTrue="1" operator="equal">
      <formula>"Statistics"</formula>
    </cfRule>
  </conditionalFormatting>
  <conditionalFormatting sqref="D48">
    <cfRule type="cellIs" dxfId="207" priority="356" operator="equal">
      <formula>"RPR"</formula>
    </cfRule>
  </conditionalFormatting>
  <conditionalFormatting sqref="D48">
    <cfRule type="cellIs" dxfId="206" priority="355" operator="equal">
      <formula>"Probability"</formula>
    </cfRule>
  </conditionalFormatting>
  <conditionalFormatting sqref="D51">
    <cfRule type="cellIs" dxfId="205" priority="351" stopIfTrue="1" operator="equal">
      <formula>"Algebra"</formula>
    </cfRule>
    <cfRule type="cellIs" dxfId="204" priority="352" stopIfTrue="1" operator="equal">
      <formula>"Number"</formula>
    </cfRule>
    <cfRule type="cellIs" dxfId="203" priority="353" stopIfTrue="1" operator="equal">
      <formula>"Geometry and measures"</formula>
    </cfRule>
    <cfRule type="cellIs" dxfId="202" priority="354" stopIfTrue="1" operator="equal">
      <formula>"Statistics"</formula>
    </cfRule>
  </conditionalFormatting>
  <conditionalFormatting sqref="D51">
    <cfRule type="cellIs" dxfId="201" priority="350" operator="equal">
      <formula>"RPR"</formula>
    </cfRule>
  </conditionalFormatting>
  <conditionalFormatting sqref="D51">
    <cfRule type="cellIs" dxfId="200" priority="349" operator="equal">
      <formula>"Probability"</formula>
    </cfRule>
  </conditionalFormatting>
  <conditionalFormatting sqref="D64">
    <cfRule type="cellIs" dxfId="199" priority="345" stopIfTrue="1" operator="equal">
      <formula>"Algebra"</formula>
    </cfRule>
    <cfRule type="cellIs" dxfId="198" priority="346" stopIfTrue="1" operator="equal">
      <formula>"Number"</formula>
    </cfRule>
    <cfRule type="cellIs" dxfId="197" priority="347" stopIfTrue="1" operator="equal">
      <formula>"Geometry and measures"</formula>
    </cfRule>
    <cfRule type="cellIs" dxfId="196" priority="348" stopIfTrue="1" operator="equal">
      <formula>"Statistics"</formula>
    </cfRule>
  </conditionalFormatting>
  <conditionalFormatting sqref="D64">
    <cfRule type="cellIs" dxfId="195" priority="344" operator="equal">
      <formula>"RPR"</formula>
    </cfRule>
  </conditionalFormatting>
  <conditionalFormatting sqref="D64">
    <cfRule type="cellIs" dxfId="194" priority="343" operator="equal">
      <formula>"Probability"</formula>
    </cfRule>
  </conditionalFormatting>
  <conditionalFormatting sqref="E59">
    <cfRule type="cellIs" dxfId="193" priority="295" stopIfTrue="1" operator="equal">
      <formula>"AO3"</formula>
    </cfRule>
    <cfRule type="cellIs" dxfId="192" priority="296" stopIfTrue="1" operator="equal">
      <formula>"AO2"</formula>
    </cfRule>
    <cfRule type="cellIs" dxfId="191" priority="297" stopIfTrue="1" operator="equal">
      <formula>"AO1"</formula>
    </cfRule>
  </conditionalFormatting>
  <conditionalFormatting sqref="D23:D27">
    <cfRule type="cellIs" dxfId="190" priority="282" stopIfTrue="1" operator="equal">
      <formula>"Algebra"</formula>
    </cfRule>
    <cfRule type="cellIs" dxfId="189" priority="283" stopIfTrue="1" operator="equal">
      <formula>"Number"</formula>
    </cfRule>
    <cfRule type="cellIs" dxfId="188" priority="284" stopIfTrue="1" operator="equal">
      <formula>"Geometry and measures"</formula>
    </cfRule>
    <cfRule type="cellIs" dxfId="187" priority="285" stopIfTrue="1" operator="equal">
      <formula>"Statistics"</formula>
    </cfRule>
  </conditionalFormatting>
  <conditionalFormatting sqref="D23:D27">
    <cfRule type="cellIs" dxfId="186" priority="281" operator="equal">
      <formula>"RPR"</formula>
    </cfRule>
  </conditionalFormatting>
  <conditionalFormatting sqref="D23:D27">
    <cfRule type="cellIs" dxfId="185" priority="280" operator="equal">
      <formula>"Probability"</formula>
    </cfRule>
  </conditionalFormatting>
  <conditionalFormatting sqref="D41">
    <cfRule type="cellIs" dxfId="184" priority="270" stopIfTrue="1" operator="equal">
      <formula>"Algebra"</formula>
    </cfRule>
    <cfRule type="cellIs" dxfId="183" priority="271" stopIfTrue="1" operator="equal">
      <formula>"Number"</formula>
    </cfRule>
    <cfRule type="cellIs" dxfId="182" priority="272" stopIfTrue="1" operator="equal">
      <formula>"Geometry and measures"</formula>
    </cfRule>
    <cfRule type="cellIs" dxfId="181" priority="273" stopIfTrue="1" operator="equal">
      <formula>"Statistics"</formula>
    </cfRule>
  </conditionalFormatting>
  <conditionalFormatting sqref="D41">
    <cfRule type="cellIs" dxfId="180" priority="269" operator="equal">
      <formula>"RPR"</formula>
    </cfRule>
  </conditionalFormatting>
  <conditionalFormatting sqref="D41">
    <cfRule type="cellIs" dxfId="179" priority="268" operator="equal">
      <formula>"Probability"</formula>
    </cfRule>
  </conditionalFormatting>
  <conditionalFormatting sqref="D44">
    <cfRule type="cellIs" dxfId="178" priority="264" stopIfTrue="1" operator="equal">
      <formula>"Algebra"</formula>
    </cfRule>
    <cfRule type="cellIs" dxfId="177" priority="265" stopIfTrue="1" operator="equal">
      <formula>"Number"</formula>
    </cfRule>
    <cfRule type="cellIs" dxfId="176" priority="266" stopIfTrue="1" operator="equal">
      <formula>"Geometry and measures"</formula>
    </cfRule>
    <cfRule type="cellIs" dxfId="175" priority="267" stopIfTrue="1" operator="equal">
      <formula>"Statistics"</formula>
    </cfRule>
  </conditionalFormatting>
  <conditionalFormatting sqref="D44">
    <cfRule type="cellIs" dxfId="174" priority="263" operator="equal">
      <formula>"RPR"</formula>
    </cfRule>
  </conditionalFormatting>
  <conditionalFormatting sqref="D44">
    <cfRule type="cellIs" dxfId="173" priority="262" operator="equal">
      <formula>"Probability"</formula>
    </cfRule>
  </conditionalFormatting>
  <conditionalFormatting sqref="D47">
    <cfRule type="cellIs" dxfId="172" priority="258" stopIfTrue="1" operator="equal">
      <formula>"Algebra"</formula>
    </cfRule>
    <cfRule type="cellIs" dxfId="171" priority="259" stopIfTrue="1" operator="equal">
      <formula>"Number"</formula>
    </cfRule>
    <cfRule type="cellIs" dxfId="170" priority="260" stopIfTrue="1" operator="equal">
      <formula>"Geometry and measures"</formula>
    </cfRule>
    <cfRule type="cellIs" dxfId="169" priority="261" stopIfTrue="1" operator="equal">
      <formula>"Statistics"</formula>
    </cfRule>
  </conditionalFormatting>
  <conditionalFormatting sqref="D47">
    <cfRule type="cellIs" dxfId="168" priority="257" operator="equal">
      <formula>"RPR"</formula>
    </cfRule>
  </conditionalFormatting>
  <conditionalFormatting sqref="D47">
    <cfRule type="cellIs" dxfId="167" priority="256" operator="equal">
      <formula>"Probability"</formula>
    </cfRule>
  </conditionalFormatting>
  <conditionalFormatting sqref="D58">
    <cfRule type="cellIs" dxfId="166" priority="246" stopIfTrue="1" operator="equal">
      <formula>"Algebra"</formula>
    </cfRule>
    <cfRule type="cellIs" dxfId="165" priority="247" stopIfTrue="1" operator="equal">
      <formula>"Number"</formula>
    </cfRule>
    <cfRule type="cellIs" dxfId="164" priority="248" stopIfTrue="1" operator="equal">
      <formula>"Geometry and measures"</formula>
    </cfRule>
    <cfRule type="cellIs" dxfId="163" priority="249" stopIfTrue="1" operator="equal">
      <formula>"Statistics"</formula>
    </cfRule>
  </conditionalFormatting>
  <conditionalFormatting sqref="D58">
    <cfRule type="cellIs" dxfId="162" priority="245" operator="equal">
      <formula>"RPR"</formula>
    </cfRule>
  </conditionalFormatting>
  <conditionalFormatting sqref="D58">
    <cfRule type="cellIs" dxfId="161" priority="244" operator="equal">
      <formula>"Probability"</formula>
    </cfRule>
  </conditionalFormatting>
  <conditionalFormatting sqref="D62">
    <cfRule type="cellIs" dxfId="160" priority="234" stopIfTrue="1" operator="equal">
      <formula>"Algebra"</formula>
    </cfRule>
    <cfRule type="cellIs" dxfId="159" priority="235" stopIfTrue="1" operator="equal">
      <formula>"Number"</formula>
    </cfRule>
    <cfRule type="cellIs" dxfId="158" priority="236" stopIfTrue="1" operator="equal">
      <formula>"Geometry and measures"</formula>
    </cfRule>
    <cfRule type="cellIs" dxfId="157" priority="237" stopIfTrue="1" operator="equal">
      <formula>"Statistics"</formula>
    </cfRule>
  </conditionalFormatting>
  <conditionalFormatting sqref="D62">
    <cfRule type="cellIs" dxfId="156" priority="233" operator="equal">
      <formula>"RPR"</formula>
    </cfRule>
  </conditionalFormatting>
  <conditionalFormatting sqref="D62">
    <cfRule type="cellIs" dxfId="155" priority="232" operator="equal">
      <formula>"Probability"</formula>
    </cfRule>
  </conditionalFormatting>
  <conditionalFormatting sqref="E43">
    <cfRule type="cellIs" dxfId="154" priority="217" stopIfTrue="1" operator="equal">
      <formula>"AO3"</formula>
    </cfRule>
    <cfRule type="cellIs" dxfId="153" priority="218" stopIfTrue="1" operator="equal">
      <formula>"AO2"</formula>
    </cfRule>
    <cfRule type="cellIs" dxfId="152" priority="219" stopIfTrue="1" operator="equal">
      <formula>"AO1"</formula>
    </cfRule>
  </conditionalFormatting>
  <conditionalFormatting sqref="E44">
    <cfRule type="cellIs" dxfId="151" priority="214" stopIfTrue="1" operator="equal">
      <formula>"AO3"</formula>
    </cfRule>
    <cfRule type="cellIs" dxfId="150" priority="215" stopIfTrue="1" operator="equal">
      <formula>"AO2"</formula>
    </cfRule>
    <cfRule type="cellIs" dxfId="149" priority="216" stopIfTrue="1" operator="equal">
      <formula>"AO1"</formula>
    </cfRule>
  </conditionalFormatting>
  <conditionalFormatting sqref="E57">
    <cfRule type="cellIs" dxfId="148" priority="202" stopIfTrue="1" operator="equal">
      <formula>"AO3"</formula>
    </cfRule>
    <cfRule type="cellIs" dxfId="147" priority="203" stopIfTrue="1" operator="equal">
      <formula>"AO2"</formula>
    </cfRule>
    <cfRule type="cellIs" dxfId="146" priority="204" stopIfTrue="1" operator="equal">
      <formula>"AO1"</formula>
    </cfRule>
  </conditionalFormatting>
  <conditionalFormatting sqref="G23:G67">
    <cfRule type="colorScale" priority="179">
      <colorScale>
        <cfvo type="num" val="0"/>
        <cfvo type="num" val="1"/>
        <color theme="9" tint="-0.249977111117893"/>
        <color rgb="FF00B050"/>
      </colorScale>
    </cfRule>
  </conditionalFormatting>
  <conditionalFormatting sqref="D29:D31">
    <cfRule type="cellIs" dxfId="145" priority="175" stopIfTrue="1" operator="equal">
      <formula>"Algebra"</formula>
    </cfRule>
    <cfRule type="cellIs" dxfId="144" priority="176" stopIfTrue="1" operator="equal">
      <formula>"Number"</formula>
    </cfRule>
    <cfRule type="cellIs" dxfId="143" priority="177" stopIfTrue="1" operator="equal">
      <formula>"Geometry and measures"</formula>
    </cfRule>
    <cfRule type="cellIs" dxfId="142" priority="178" stopIfTrue="1" operator="equal">
      <formula>"Statistics"</formula>
    </cfRule>
  </conditionalFormatting>
  <conditionalFormatting sqref="D29:D31">
    <cfRule type="cellIs" dxfId="141" priority="174" operator="equal">
      <formula>"RPR"</formula>
    </cfRule>
  </conditionalFormatting>
  <conditionalFormatting sqref="D29:D31">
    <cfRule type="cellIs" dxfId="140" priority="173" operator="equal">
      <formula>"Probability"</formula>
    </cfRule>
  </conditionalFormatting>
  <conditionalFormatting sqref="D32:D33">
    <cfRule type="cellIs" dxfId="139" priority="169" stopIfTrue="1" operator="equal">
      <formula>"Algebra"</formula>
    </cfRule>
    <cfRule type="cellIs" dxfId="138" priority="170" stopIfTrue="1" operator="equal">
      <formula>"Number"</formula>
    </cfRule>
    <cfRule type="cellIs" dxfId="137" priority="171" stopIfTrue="1" operator="equal">
      <formula>"Geometry and measures"</formula>
    </cfRule>
    <cfRule type="cellIs" dxfId="136" priority="172" stopIfTrue="1" operator="equal">
      <formula>"Statistics"</formula>
    </cfRule>
  </conditionalFormatting>
  <conditionalFormatting sqref="D32:D33">
    <cfRule type="cellIs" dxfId="135" priority="168" operator="equal">
      <formula>"RPR"</formula>
    </cfRule>
  </conditionalFormatting>
  <conditionalFormatting sqref="D32:D33">
    <cfRule type="cellIs" dxfId="134" priority="167" operator="equal">
      <formula>"Probability"</formula>
    </cfRule>
  </conditionalFormatting>
  <conditionalFormatting sqref="D50">
    <cfRule type="cellIs" dxfId="133" priority="157" stopIfTrue="1" operator="equal">
      <formula>"Algebra"</formula>
    </cfRule>
    <cfRule type="cellIs" dxfId="132" priority="158" stopIfTrue="1" operator="equal">
      <formula>"Number"</formula>
    </cfRule>
    <cfRule type="cellIs" dxfId="131" priority="159" stopIfTrue="1" operator="equal">
      <formula>"Geometry and measures"</formula>
    </cfRule>
    <cfRule type="cellIs" dxfId="130" priority="160" stopIfTrue="1" operator="equal">
      <formula>"Statistics"</formula>
    </cfRule>
  </conditionalFormatting>
  <conditionalFormatting sqref="D50">
    <cfRule type="cellIs" dxfId="129" priority="156" operator="equal">
      <formula>"RPR"</formula>
    </cfRule>
  </conditionalFormatting>
  <conditionalFormatting sqref="D50">
    <cfRule type="cellIs" dxfId="128" priority="155" operator="equal">
      <formula>"Probability"</formula>
    </cfRule>
  </conditionalFormatting>
  <conditionalFormatting sqref="D63">
    <cfRule type="cellIs" dxfId="127" priority="151" stopIfTrue="1" operator="equal">
      <formula>"Algebra"</formula>
    </cfRule>
    <cfRule type="cellIs" dxfId="126" priority="152" stopIfTrue="1" operator="equal">
      <formula>"Number"</formula>
    </cfRule>
    <cfRule type="cellIs" dxfId="125" priority="153" stopIfTrue="1" operator="equal">
      <formula>"Geometry and measures"</formula>
    </cfRule>
    <cfRule type="cellIs" dxfId="124" priority="154" stopIfTrue="1" operator="equal">
      <formula>"Statistics"</formula>
    </cfRule>
  </conditionalFormatting>
  <conditionalFormatting sqref="D63">
    <cfRule type="cellIs" dxfId="123" priority="150" operator="equal">
      <formula>"RPR"</formula>
    </cfRule>
  </conditionalFormatting>
  <conditionalFormatting sqref="D63">
    <cfRule type="cellIs" dxfId="122" priority="149" operator="equal">
      <formula>"Probability"</formula>
    </cfRule>
  </conditionalFormatting>
  <conditionalFormatting sqref="D65">
    <cfRule type="cellIs" dxfId="121" priority="145" stopIfTrue="1" operator="equal">
      <formula>"Algebra"</formula>
    </cfRule>
    <cfRule type="cellIs" dxfId="120" priority="146" stopIfTrue="1" operator="equal">
      <formula>"Number"</formula>
    </cfRule>
    <cfRule type="cellIs" dxfId="119" priority="147" stopIfTrue="1" operator="equal">
      <formula>"Geometry and measures"</formula>
    </cfRule>
    <cfRule type="cellIs" dxfId="118" priority="148" stopIfTrue="1" operator="equal">
      <formula>"Statistics"</formula>
    </cfRule>
  </conditionalFormatting>
  <conditionalFormatting sqref="D65">
    <cfRule type="cellIs" dxfId="117" priority="144" operator="equal">
      <formula>"RPR"</formula>
    </cfRule>
  </conditionalFormatting>
  <conditionalFormatting sqref="D65">
    <cfRule type="cellIs" dxfId="116" priority="143" operator="equal">
      <formula>"Probability"</formula>
    </cfRule>
  </conditionalFormatting>
  <conditionalFormatting sqref="D66:D67">
    <cfRule type="cellIs" dxfId="115" priority="139" stopIfTrue="1" operator="equal">
      <formula>"Algebra"</formula>
    </cfRule>
    <cfRule type="cellIs" dxfId="114" priority="140" stopIfTrue="1" operator="equal">
      <formula>"Number"</formula>
    </cfRule>
    <cfRule type="cellIs" dxfId="113" priority="141" stopIfTrue="1" operator="equal">
      <formula>"Geometry and measures"</formula>
    </cfRule>
    <cfRule type="cellIs" dxfId="112" priority="142" stopIfTrue="1" operator="equal">
      <formula>"Statistics"</formula>
    </cfRule>
  </conditionalFormatting>
  <conditionalFormatting sqref="D66:D67">
    <cfRule type="cellIs" dxfId="111" priority="138" operator="equal">
      <formula>"RPR"</formula>
    </cfRule>
  </conditionalFormatting>
  <conditionalFormatting sqref="D66:D67">
    <cfRule type="cellIs" dxfId="110" priority="137" operator="equal">
      <formula>"Probability"</formula>
    </cfRule>
  </conditionalFormatting>
  <conditionalFormatting sqref="E34">
    <cfRule type="cellIs" dxfId="109" priority="134" stopIfTrue="1" operator="equal">
      <formula>"AO3"</formula>
    </cfRule>
    <cfRule type="cellIs" dxfId="108" priority="135" stopIfTrue="1" operator="equal">
      <formula>"AO2"</formula>
    </cfRule>
    <cfRule type="cellIs" dxfId="107" priority="136" stopIfTrue="1" operator="equal">
      <formula>"AO1"</formula>
    </cfRule>
  </conditionalFormatting>
  <conditionalFormatting sqref="E53">
    <cfRule type="cellIs" dxfId="106" priority="122" stopIfTrue="1" operator="equal">
      <formula>"AO3"</formula>
    </cfRule>
    <cfRule type="cellIs" dxfId="105" priority="123" stopIfTrue="1" operator="equal">
      <formula>"AO2"</formula>
    </cfRule>
    <cfRule type="cellIs" dxfId="104" priority="124" stopIfTrue="1" operator="equal">
      <formula>"AO1"</formula>
    </cfRule>
  </conditionalFormatting>
  <conditionalFormatting sqref="E58">
    <cfRule type="cellIs" dxfId="103" priority="113" stopIfTrue="1" operator="equal">
      <formula>"AO3"</formula>
    </cfRule>
    <cfRule type="cellIs" dxfId="102" priority="114" stopIfTrue="1" operator="equal">
      <formula>"AO2"</formula>
    </cfRule>
    <cfRule type="cellIs" dxfId="101" priority="115" stopIfTrue="1" operator="equal">
      <formula>"AO1"</formula>
    </cfRule>
  </conditionalFormatting>
  <conditionalFormatting sqref="E61">
    <cfRule type="cellIs" dxfId="100" priority="110" stopIfTrue="1" operator="equal">
      <formula>"AO3"</formula>
    </cfRule>
    <cfRule type="cellIs" dxfId="99" priority="111" stopIfTrue="1" operator="equal">
      <formula>"AO2"</formula>
    </cfRule>
    <cfRule type="cellIs" dxfId="98" priority="112" stopIfTrue="1" operator="equal">
      <formula>"AO1"</formula>
    </cfRule>
  </conditionalFormatting>
  <conditionalFormatting sqref="E63">
    <cfRule type="cellIs" dxfId="97" priority="107" stopIfTrue="1" operator="equal">
      <formula>"AO3"</formula>
    </cfRule>
    <cfRule type="cellIs" dxfId="96" priority="108" stopIfTrue="1" operator="equal">
      <formula>"AO2"</formula>
    </cfRule>
    <cfRule type="cellIs" dxfId="95" priority="109" stopIfTrue="1" operator="equal">
      <formula>"AO1"</formula>
    </cfRule>
  </conditionalFormatting>
  <conditionalFormatting sqref="E64:E65">
    <cfRule type="cellIs" dxfId="94" priority="101" stopIfTrue="1" operator="equal">
      <formula>"AO3"</formula>
    </cfRule>
    <cfRule type="cellIs" dxfId="93" priority="102" stopIfTrue="1" operator="equal">
      <formula>"AO2"</formula>
    </cfRule>
    <cfRule type="cellIs" dxfId="92" priority="103" stopIfTrue="1" operator="equal">
      <formula>"AO1"</formula>
    </cfRule>
  </conditionalFormatting>
  <conditionalFormatting sqref="D37">
    <cfRule type="cellIs" dxfId="91" priority="88" stopIfTrue="1" operator="equal">
      <formula>"Algebra"</formula>
    </cfRule>
    <cfRule type="cellIs" dxfId="90" priority="89" stopIfTrue="1" operator="equal">
      <formula>"Number"</formula>
    </cfRule>
    <cfRule type="cellIs" dxfId="89" priority="90" stopIfTrue="1" operator="equal">
      <formula>"Geometry and measures"</formula>
    </cfRule>
    <cfRule type="cellIs" dxfId="88" priority="91" stopIfTrue="1" operator="equal">
      <formula>"Statistics"</formula>
    </cfRule>
  </conditionalFormatting>
  <conditionalFormatting sqref="D37">
    <cfRule type="cellIs" dxfId="87" priority="87" operator="equal">
      <formula>"RPR"</formula>
    </cfRule>
  </conditionalFormatting>
  <conditionalFormatting sqref="D37">
    <cfRule type="cellIs" dxfId="86" priority="86" operator="equal">
      <formula>"Probability"</formula>
    </cfRule>
  </conditionalFormatting>
  <conditionalFormatting sqref="D38">
    <cfRule type="cellIs" dxfId="85" priority="82" stopIfTrue="1" operator="equal">
      <formula>"Algebra"</formula>
    </cfRule>
    <cfRule type="cellIs" dxfId="84" priority="83" stopIfTrue="1" operator="equal">
      <formula>"Number"</formula>
    </cfRule>
    <cfRule type="cellIs" dxfId="83" priority="84" stopIfTrue="1" operator="equal">
      <formula>"Geometry and measures"</formula>
    </cfRule>
    <cfRule type="cellIs" dxfId="82" priority="85" stopIfTrue="1" operator="equal">
      <formula>"Statistics"</formula>
    </cfRule>
  </conditionalFormatting>
  <conditionalFormatting sqref="D38">
    <cfRule type="cellIs" dxfId="81" priority="81" operator="equal">
      <formula>"RPR"</formula>
    </cfRule>
  </conditionalFormatting>
  <conditionalFormatting sqref="D38">
    <cfRule type="cellIs" dxfId="80" priority="80" operator="equal">
      <formula>"Probability"</formula>
    </cfRule>
  </conditionalFormatting>
  <conditionalFormatting sqref="D40">
    <cfRule type="cellIs" dxfId="79" priority="76" stopIfTrue="1" operator="equal">
      <formula>"Algebra"</formula>
    </cfRule>
    <cfRule type="cellIs" dxfId="78" priority="77" stopIfTrue="1" operator="equal">
      <formula>"Number"</formula>
    </cfRule>
    <cfRule type="cellIs" dxfId="77" priority="78" stopIfTrue="1" operator="equal">
      <formula>"Geometry and measures"</formula>
    </cfRule>
    <cfRule type="cellIs" dxfId="76" priority="79" stopIfTrue="1" operator="equal">
      <formula>"Statistics"</formula>
    </cfRule>
  </conditionalFormatting>
  <conditionalFormatting sqref="D40">
    <cfRule type="cellIs" dxfId="75" priority="75" operator="equal">
      <formula>"RPR"</formula>
    </cfRule>
  </conditionalFormatting>
  <conditionalFormatting sqref="D40">
    <cfRule type="cellIs" dxfId="74" priority="74" operator="equal">
      <formula>"Probability"</formula>
    </cfRule>
  </conditionalFormatting>
  <conditionalFormatting sqref="D57">
    <cfRule type="cellIs" dxfId="73" priority="70" stopIfTrue="1" operator="equal">
      <formula>"Algebra"</formula>
    </cfRule>
    <cfRule type="cellIs" dxfId="72" priority="71" stopIfTrue="1" operator="equal">
      <formula>"Number"</formula>
    </cfRule>
    <cfRule type="cellIs" dxfId="71" priority="72" stopIfTrue="1" operator="equal">
      <formula>"Geometry and measures"</formula>
    </cfRule>
    <cfRule type="cellIs" dxfId="70" priority="73" stopIfTrue="1" operator="equal">
      <formula>"Statistics"</formula>
    </cfRule>
  </conditionalFormatting>
  <conditionalFormatting sqref="D57">
    <cfRule type="cellIs" dxfId="69" priority="69" operator="equal">
      <formula>"RPR"</formula>
    </cfRule>
  </conditionalFormatting>
  <conditionalFormatting sqref="D57">
    <cfRule type="cellIs" dxfId="68" priority="68" operator="equal">
      <formula>"Probability"</formula>
    </cfRule>
  </conditionalFormatting>
  <conditionalFormatting sqref="D56">
    <cfRule type="cellIs" dxfId="67" priority="64" stopIfTrue="1" operator="equal">
      <formula>"Algebra"</formula>
    </cfRule>
    <cfRule type="cellIs" dxfId="66" priority="65" stopIfTrue="1" operator="equal">
      <formula>"Number"</formula>
    </cfRule>
    <cfRule type="cellIs" dxfId="65" priority="66" stopIfTrue="1" operator="equal">
      <formula>"Geometry and measures"</formula>
    </cfRule>
    <cfRule type="cellIs" dxfId="64" priority="67" stopIfTrue="1" operator="equal">
      <formula>"Statistics"</formula>
    </cfRule>
  </conditionalFormatting>
  <conditionalFormatting sqref="D56">
    <cfRule type="cellIs" dxfId="63" priority="63" operator="equal">
      <formula>"RPR"</formula>
    </cfRule>
  </conditionalFormatting>
  <conditionalFormatting sqref="D56">
    <cfRule type="cellIs" dxfId="62" priority="62" operator="equal">
      <formula>"Probability"</formula>
    </cfRule>
  </conditionalFormatting>
  <conditionalFormatting sqref="D54">
    <cfRule type="cellIs" dxfId="61" priority="58" stopIfTrue="1" operator="equal">
      <formula>"Algebra"</formula>
    </cfRule>
    <cfRule type="cellIs" dxfId="60" priority="59" stopIfTrue="1" operator="equal">
      <formula>"Number"</formula>
    </cfRule>
    <cfRule type="cellIs" dxfId="59" priority="60" stopIfTrue="1" operator="equal">
      <formula>"Geometry and measures"</formula>
    </cfRule>
    <cfRule type="cellIs" dxfId="58" priority="61" stopIfTrue="1" operator="equal">
      <formula>"Statistics"</formula>
    </cfRule>
  </conditionalFormatting>
  <conditionalFormatting sqref="D54">
    <cfRule type="cellIs" dxfId="57" priority="57" operator="equal">
      <formula>"RPR"</formula>
    </cfRule>
  </conditionalFormatting>
  <conditionalFormatting sqref="D54">
    <cfRule type="cellIs" dxfId="56" priority="56" operator="equal">
      <formula>"Probability"</formula>
    </cfRule>
  </conditionalFormatting>
  <conditionalFormatting sqref="D60">
    <cfRule type="cellIs" dxfId="55" priority="52" stopIfTrue="1" operator="equal">
      <formula>"Algebra"</formula>
    </cfRule>
    <cfRule type="cellIs" dxfId="54" priority="53" stopIfTrue="1" operator="equal">
      <formula>"Number"</formula>
    </cfRule>
    <cfRule type="cellIs" dxfId="53" priority="54" stopIfTrue="1" operator="equal">
      <formula>"Geometry and measures"</formula>
    </cfRule>
    <cfRule type="cellIs" dxfId="52" priority="55" stopIfTrue="1" operator="equal">
      <formula>"Statistics"</formula>
    </cfRule>
  </conditionalFormatting>
  <conditionalFormatting sqref="D60">
    <cfRule type="cellIs" dxfId="51" priority="51" operator="equal">
      <formula>"RPR"</formula>
    </cfRule>
  </conditionalFormatting>
  <conditionalFormatting sqref="D60">
    <cfRule type="cellIs" dxfId="50" priority="50" operator="equal">
      <formula>"Probability"</formula>
    </cfRule>
  </conditionalFormatting>
  <conditionalFormatting sqref="E35">
    <cfRule type="cellIs" dxfId="49" priority="47" stopIfTrue="1" operator="equal">
      <formula>"AO3"</formula>
    </cfRule>
    <cfRule type="cellIs" dxfId="48" priority="48" stopIfTrue="1" operator="equal">
      <formula>"AO2"</formula>
    </cfRule>
    <cfRule type="cellIs" dxfId="47" priority="49" stopIfTrue="1" operator="equal">
      <formula>"AO1"</formula>
    </cfRule>
  </conditionalFormatting>
  <conditionalFormatting sqref="E36">
    <cfRule type="cellIs" dxfId="46" priority="44" stopIfTrue="1" operator="equal">
      <formula>"AO3"</formula>
    </cfRule>
    <cfRule type="cellIs" dxfId="45" priority="45" stopIfTrue="1" operator="equal">
      <formula>"AO2"</formula>
    </cfRule>
    <cfRule type="cellIs" dxfId="44" priority="46" stopIfTrue="1" operator="equal">
      <formula>"AO1"</formula>
    </cfRule>
  </conditionalFormatting>
  <conditionalFormatting sqref="E37">
    <cfRule type="cellIs" dxfId="43" priority="41" stopIfTrue="1" operator="equal">
      <formula>"AO3"</formula>
    </cfRule>
    <cfRule type="cellIs" dxfId="42" priority="42" stopIfTrue="1" operator="equal">
      <formula>"AO2"</formula>
    </cfRule>
    <cfRule type="cellIs" dxfId="41" priority="43" stopIfTrue="1" operator="equal">
      <formula>"AO1"</formula>
    </cfRule>
  </conditionalFormatting>
  <conditionalFormatting sqref="E38">
    <cfRule type="cellIs" dxfId="40" priority="38" stopIfTrue="1" operator="equal">
      <formula>"AO3"</formula>
    </cfRule>
    <cfRule type="cellIs" dxfId="39" priority="39" stopIfTrue="1" operator="equal">
      <formula>"AO2"</formula>
    </cfRule>
    <cfRule type="cellIs" dxfId="38" priority="40" stopIfTrue="1" operator="equal">
      <formula>"AO1"</formula>
    </cfRule>
  </conditionalFormatting>
  <conditionalFormatting sqref="E40">
    <cfRule type="cellIs" dxfId="37" priority="35" stopIfTrue="1" operator="equal">
      <formula>"AO3"</formula>
    </cfRule>
    <cfRule type="cellIs" dxfId="36" priority="36" stopIfTrue="1" operator="equal">
      <formula>"AO2"</formula>
    </cfRule>
    <cfRule type="cellIs" dxfId="35" priority="37" stopIfTrue="1" operator="equal">
      <formula>"AO1"</formula>
    </cfRule>
  </conditionalFormatting>
  <conditionalFormatting sqref="E41">
    <cfRule type="cellIs" dxfId="34" priority="32" stopIfTrue="1" operator="equal">
      <formula>"AO3"</formula>
    </cfRule>
    <cfRule type="cellIs" dxfId="33" priority="33" stopIfTrue="1" operator="equal">
      <formula>"AO2"</formula>
    </cfRule>
    <cfRule type="cellIs" dxfId="32" priority="34" stopIfTrue="1" operator="equal">
      <formula>"AO1"</formula>
    </cfRule>
  </conditionalFormatting>
  <conditionalFormatting sqref="E42">
    <cfRule type="cellIs" dxfId="31" priority="29" stopIfTrue="1" operator="equal">
      <formula>"AO3"</formula>
    </cfRule>
    <cfRule type="cellIs" dxfId="30" priority="30" stopIfTrue="1" operator="equal">
      <formula>"AO2"</formula>
    </cfRule>
    <cfRule type="cellIs" dxfId="29" priority="31" stopIfTrue="1" operator="equal">
      <formula>"AO1"</formula>
    </cfRule>
  </conditionalFormatting>
  <conditionalFormatting sqref="E45">
    <cfRule type="cellIs" dxfId="28" priority="26" stopIfTrue="1" operator="equal">
      <formula>"AO3"</formula>
    </cfRule>
    <cfRule type="cellIs" dxfId="27" priority="27" stopIfTrue="1" operator="equal">
      <formula>"AO2"</formula>
    </cfRule>
    <cfRule type="cellIs" dxfId="26" priority="28" stopIfTrue="1" operator="equal">
      <formula>"AO1"</formula>
    </cfRule>
  </conditionalFormatting>
  <conditionalFormatting sqref="E48">
    <cfRule type="cellIs" dxfId="25" priority="23" stopIfTrue="1" operator="equal">
      <formula>"AO3"</formula>
    </cfRule>
    <cfRule type="cellIs" dxfId="24" priority="24" stopIfTrue="1" operator="equal">
      <formula>"AO2"</formula>
    </cfRule>
    <cfRule type="cellIs" dxfId="23" priority="25" stopIfTrue="1" operator="equal">
      <formula>"AO1"</formula>
    </cfRule>
  </conditionalFormatting>
  <conditionalFormatting sqref="E54">
    <cfRule type="cellIs" dxfId="22" priority="20" stopIfTrue="1" operator="equal">
      <formula>"AO3"</formula>
    </cfRule>
    <cfRule type="cellIs" dxfId="21" priority="21" stopIfTrue="1" operator="equal">
      <formula>"AO2"</formula>
    </cfRule>
    <cfRule type="cellIs" dxfId="20" priority="22" stopIfTrue="1" operator="equal">
      <formula>"AO1"</formula>
    </cfRule>
  </conditionalFormatting>
  <conditionalFormatting sqref="E55">
    <cfRule type="cellIs" dxfId="19" priority="17" stopIfTrue="1" operator="equal">
      <formula>"AO3"</formula>
    </cfRule>
    <cfRule type="cellIs" dxfId="18" priority="18" stopIfTrue="1" operator="equal">
      <formula>"AO2"</formula>
    </cfRule>
    <cfRule type="cellIs" dxfId="17" priority="19" stopIfTrue="1" operator="equal">
      <formula>"AO1"</formula>
    </cfRule>
  </conditionalFormatting>
  <conditionalFormatting sqref="E56">
    <cfRule type="cellIs" dxfId="16" priority="14" stopIfTrue="1" operator="equal">
      <formula>"AO3"</formula>
    </cfRule>
    <cfRule type="cellIs" dxfId="15" priority="15" stopIfTrue="1" operator="equal">
      <formula>"AO2"</formula>
    </cfRule>
    <cfRule type="cellIs" dxfId="14" priority="16" stopIfTrue="1" operator="equal">
      <formula>"AO1"</formula>
    </cfRule>
  </conditionalFormatting>
  <conditionalFormatting sqref="E60">
    <cfRule type="cellIs" dxfId="13" priority="11" stopIfTrue="1" operator="equal">
      <formula>"AO3"</formula>
    </cfRule>
    <cfRule type="cellIs" dxfId="12" priority="12" stopIfTrue="1" operator="equal">
      <formula>"AO2"</formula>
    </cfRule>
    <cfRule type="cellIs" dxfId="11" priority="13" stopIfTrue="1" operator="equal">
      <formula>"AO1"</formula>
    </cfRule>
  </conditionalFormatting>
  <conditionalFormatting sqref="E62">
    <cfRule type="cellIs" dxfId="10" priority="8" stopIfTrue="1" operator="equal">
      <formula>"AO3"</formula>
    </cfRule>
    <cfRule type="cellIs" dxfId="9" priority="9" stopIfTrue="1" operator="equal">
      <formula>"AO2"</formula>
    </cfRule>
    <cfRule type="cellIs" dxfId="8" priority="10" stopIfTrue="1" operator="equal">
      <formula>"AO1"</formula>
    </cfRule>
  </conditionalFormatting>
  <conditionalFormatting sqref="E66">
    <cfRule type="cellIs" dxfId="7" priority="5" stopIfTrue="1" operator="equal">
      <formula>"AO3"</formula>
    </cfRule>
    <cfRule type="cellIs" dxfId="6" priority="6" stopIfTrue="1" operator="equal">
      <formula>"AO2"</formula>
    </cfRule>
    <cfRule type="cellIs" dxfId="5" priority="7" stopIfTrue="1" operator="equal">
      <formula>"AO1"</formula>
    </cfRule>
  </conditionalFormatting>
  <conditionalFormatting sqref="E67">
    <cfRule type="cellIs" dxfId="4" priority="2" stopIfTrue="1" operator="equal">
      <formula>"AO3"</formula>
    </cfRule>
    <cfRule type="cellIs" dxfId="3" priority="3" stopIfTrue="1" operator="equal">
      <formula>"AO2"</formula>
    </cfRule>
    <cfRule type="cellIs" dxfId="2" priority="4" stopIfTrue="1" operator="equal">
      <formula>"AO1"</formula>
    </cfRule>
  </conditionalFormatting>
  <pageMargins left="0.7" right="0.7" top="0.75" bottom="0.75" header="0.3" footer="0.3"/>
  <pageSetup paperSize="9" scale="57"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010" id="{500F714F-1EB6-48C6-A227-510D4344FECE}">
            <xm:f>COUNTA('Student data'!$D$24:$AQ$24)&gt;1</xm:f>
            <x14:dxf>
              <font>
                <color rgb="FFFF0000"/>
              </font>
            </x14:dxf>
          </x14:cfRule>
          <xm:sqref>A2:F2 F3:F5</xm:sqref>
        </x14:conditionalFormatting>
        <x14:conditionalFormatting xmlns:xm="http://schemas.microsoft.com/office/excel/2006/main">
          <x14:cfRule type="expression" priority="1" id="{98768388-6BE9-41F2-8D87-E761B0F804E6}">
            <xm:f>COUNTA('Student data'!$D$24:$AQ$24)&gt;1</xm:f>
            <x14:dxf>
              <font>
                <color rgb="FFFF0000"/>
              </font>
            </x14:dxf>
          </x14:cfRule>
          <xm:sqref>D5:E5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Student data</vt:lpstr>
      <vt:lpstr>J560-01</vt:lpstr>
      <vt:lpstr>J560-02</vt:lpstr>
      <vt:lpstr>J560-03</vt:lpstr>
      <vt:lpstr>'J560-01'!Print_Area</vt:lpstr>
      <vt:lpstr>'J560-02'!Print_Area</vt:lpstr>
      <vt:lpstr>'J560-03'!Print_Area</vt:lpstr>
    </vt:vector>
  </TitlesOfParts>
  <Company>Cambridge Assessment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cp:lastPrinted>2021-01-11T21:44:00Z</cp:lastPrinted>
  <dcterms:created xsi:type="dcterms:W3CDTF">2016-11-25T09:35:13Z</dcterms:created>
  <dcterms:modified xsi:type="dcterms:W3CDTF">2021-01-13T12:05:56Z</dcterms:modified>
</cp:coreProperties>
</file>