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codeName="ThisWorkbook" defaultThemeVersion="124226"/>
  <mc:AlternateContent xmlns:mc="http://schemas.openxmlformats.org/markup-compatibility/2006">
    <mc:Choice Requires="x15">
      <x15ac:absPath xmlns:x15ac="http://schemas.microsoft.com/office/spreadsheetml/2010/11/ac" url="\\filestorage\OCR\SD\Subject_Advisors\Subjects\Maths\05 GCSE\Question Papers and Mark Schemes\2021-11_QPs\Non-macro versions\"/>
    </mc:Choice>
  </mc:AlternateContent>
  <xr:revisionPtr revIDLastSave="0" documentId="13_ncr:1_{1D2DEDA5-64DD-43B6-BF21-14CBD10CEE03}" xr6:coauthVersionLast="47" xr6:coauthVersionMax="47" xr10:uidLastSave="{00000000-0000-0000-0000-000000000000}"/>
  <bookViews>
    <workbookView xWindow="-110" yWindow="-110" windowWidth="19420" windowHeight="10420" xr2:uid="{00000000-000D-0000-FFFF-FFFF00000000}"/>
  </bookViews>
  <sheets>
    <sheet name="Student data" sheetId="5" r:id="rId1"/>
    <sheet name="J560-01" sheetId="1" r:id="rId2"/>
    <sheet name="J560-02" sheetId="2" r:id="rId3"/>
    <sheet name="J560-03" sheetId="3" r:id="rId4"/>
  </sheets>
  <definedNames>
    <definedName name="_xlnm.Print_Area" localSheetId="1">'J560-01'!$A$4:$K$71</definedName>
    <definedName name="_xlnm.Print_Area" localSheetId="2">'J560-02'!$A$4:$K$74</definedName>
    <definedName name="_xlnm.Print_Area" localSheetId="3">'J560-03'!$A$4:$K$75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4" i="5" l="1"/>
  <c r="G56" i="3"/>
  <c r="G57" i="3"/>
  <c r="G58" i="3"/>
  <c r="G59" i="3"/>
  <c r="G60" i="3"/>
  <c r="G61" i="3"/>
  <c r="G62" i="3"/>
  <c r="G63" i="3"/>
  <c r="G64" i="3"/>
  <c r="G65" i="3"/>
  <c r="G66" i="3"/>
  <c r="G67" i="3"/>
  <c r="G68" i="3"/>
  <c r="G69" i="3"/>
  <c r="G70" i="3"/>
  <c r="G71" i="3"/>
  <c r="G72" i="3"/>
  <c r="G66" i="2"/>
  <c r="G67" i="2"/>
  <c r="G68" i="2"/>
  <c r="G69" i="2"/>
  <c r="G70" i="2"/>
  <c r="G71" i="2"/>
  <c r="AU169" i="5"/>
  <c r="AV169" i="5"/>
  <c r="AU170" i="5"/>
  <c r="AV170" i="5"/>
  <c r="AU171" i="5"/>
  <c r="AV171" i="5"/>
  <c r="AU172" i="5"/>
  <c r="AV172" i="5"/>
  <c r="AU173" i="5"/>
  <c r="AV173" i="5"/>
  <c r="AU174" i="5"/>
  <c r="AV174" i="5"/>
  <c r="AU175" i="5"/>
  <c r="AV175" i="5"/>
  <c r="AU130" i="5"/>
  <c r="AV130" i="5"/>
  <c r="AU131" i="5"/>
  <c r="AV131" i="5"/>
  <c r="AU132" i="5"/>
  <c r="AV132" i="5"/>
  <c r="AU133" i="5"/>
  <c r="AV133" i="5"/>
  <c r="AU134" i="5"/>
  <c r="AV134" i="5"/>
  <c r="AU135" i="5"/>
  <c r="AV135"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J33" i="5"/>
  <c r="K33" i="5"/>
  <c r="L33" i="5"/>
  <c r="M33" i="5"/>
  <c r="N33" i="5"/>
  <c r="O33" i="5"/>
  <c r="P33" i="5"/>
  <c r="Q33" i="5"/>
  <c r="R33" i="5"/>
  <c r="S33" i="5"/>
  <c r="T33" i="5"/>
  <c r="U33" i="5"/>
  <c r="V33" i="5"/>
  <c r="W33" i="5"/>
  <c r="X33" i="5"/>
  <c r="Y33" i="5"/>
  <c r="Z33" i="5"/>
  <c r="AA33" i="5"/>
  <c r="AA39" i="5" s="1"/>
  <c r="AB33" i="5"/>
  <c r="AC33" i="5"/>
  <c r="AD33" i="5"/>
  <c r="AE33" i="5"/>
  <c r="AF33" i="5"/>
  <c r="AG33" i="5"/>
  <c r="AH33" i="5"/>
  <c r="AI33" i="5"/>
  <c r="AJ33" i="5"/>
  <c r="AK33" i="5"/>
  <c r="AL33" i="5"/>
  <c r="AM33" i="5"/>
  <c r="AN33" i="5"/>
  <c r="AO33" i="5"/>
  <c r="AP33" i="5"/>
  <c r="AQ33" i="5"/>
  <c r="E34" i="5"/>
  <c r="F34" i="5"/>
  <c r="G34" i="5"/>
  <c r="H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D33" i="5"/>
  <c r="D32" i="5"/>
  <c r="D31" i="5"/>
  <c r="D30" i="5"/>
  <c r="D29" i="5"/>
  <c r="D28" i="5"/>
  <c r="D27" i="5"/>
  <c r="AJ36" i="5" l="1"/>
  <c r="T36" i="5"/>
  <c r="AG37" i="5"/>
  <c r="AQ39" i="5"/>
  <c r="AA37" i="5"/>
  <c r="S39" i="5"/>
  <c r="S37" i="5"/>
  <c r="AH39" i="5"/>
  <c r="AF38" i="5"/>
  <c r="AD37" i="5"/>
  <c r="L36" i="5"/>
  <c r="AO39" i="5"/>
  <c r="AG39" i="5"/>
  <c r="Y39" i="5"/>
  <c r="Q39" i="5"/>
  <c r="AM38" i="5"/>
  <c r="AE38" i="5"/>
  <c r="W38" i="5"/>
  <c r="O38" i="5"/>
  <c r="AO38" i="5"/>
  <c r="AK37" i="5"/>
  <c r="AC37" i="5"/>
  <c r="U37" i="5"/>
  <c r="M37" i="5"/>
  <c r="L38" i="5"/>
  <c r="AQ38" i="5"/>
  <c r="Z38" i="5"/>
  <c r="AN39" i="5"/>
  <c r="AF39" i="5"/>
  <c r="X39" i="5"/>
  <c r="P39" i="5"/>
  <c r="AL38" i="5"/>
  <c r="AD38" i="5"/>
  <c r="V38" i="5"/>
  <c r="N38" i="5"/>
  <c r="AJ37" i="5"/>
  <c r="AB37" i="5"/>
  <c r="T37" i="5"/>
  <c r="L37" i="5"/>
  <c r="AP39" i="5"/>
  <c r="AN38" i="5"/>
  <c r="AL37" i="5"/>
  <c r="AA38" i="5"/>
  <c r="Z39" i="5"/>
  <c r="X38" i="5"/>
  <c r="V37" i="5"/>
  <c r="AB36" i="5"/>
  <c r="AI38" i="5"/>
  <c r="S38" i="5"/>
  <c r="M36" i="5"/>
  <c r="AQ37" i="5"/>
  <c r="R39" i="5"/>
  <c r="P38" i="5"/>
  <c r="N37" i="5"/>
  <c r="R37" i="5"/>
  <c r="L39" i="5"/>
  <c r="AI39" i="5"/>
  <c r="AI37" i="5"/>
  <c r="Q36" i="5"/>
  <c r="AP37" i="5"/>
  <c r="AH37" i="5"/>
  <c r="Z37" i="5"/>
  <c r="AP36" i="5"/>
  <c r="AH36" i="5"/>
  <c r="Z36" i="5"/>
  <c r="R36" i="5"/>
  <c r="AG38" i="5"/>
  <c r="Y37" i="5"/>
  <c r="AN37" i="5"/>
  <c r="AF37" i="5"/>
  <c r="X37" i="5"/>
  <c r="P37" i="5"/>
  <c r="AN36" i="5"/>
  <c r="AF36" i="5"/>
  <c r="X36" i="5"/>
  <c r="P36" i="5"/>
  <c r="R38" i="5"/>
  <c r="Y38" i="5"/>
  <c r="Q37" i="5"/>
  <c r="AM39" i="5"/>
  <c r="AE39" i="5"/>
  <c r="W39" i="5"/>
  <c r="O39" i="5"/>
  <c r="AM37" i="5"/>
  <c r="AE37" i="5"/>
  <c r="W37" i="5"/>
  <c r="O37" i="5"/>
  <c r="AM36" i="5"/>
  <c r="AE36" i="5"/>
  <c r="W36" i="5"/>
  <c r="O36" i="5"/>
  <c r="AQ36" i="5"/>
  <c r="AI36" i="5"/>
  <c r="AA36" i="5"/>
  <c r="S36" i="5"/>
  <c r="AP38" i="5"/>
  <c r="Q38" i="5"/>
  <c r="AL39" i="5"/>
  <c r="AD39" i="5"/>
  <c r="V39" i="5"/>
  <c r="N39" i="5"/>
  <c r="AL36" i="5"/>
  <c r="AD36" i="5"/>
  <c r="V36" i="5"/>
  <c r="N36" i="5"/>
  <c r="AH38" i="5"/>
  <c r="AO37" i="5"/>
  <c r="AO36" i="5"/>
  <c r="AG36" i="5"/>
  <c r="Y36" i="5"/>
  <c r="AK39" i="5"/>
  <c r="AC39" i="5"/>
  <c r="U39" i="5"/>
  <c r="M39" i="5"/>
  <c r="AK38" i="5"/>
  <c r="AC38" i="5"/>
  <c r="U38" i="5"/>
  <c r="M38" i="5"/>
  <c r="AK36" i="5"/>
  <c r="AC36" i="5"/>
  <c r="U36" i="5"/>
  <c r="AJ39" i="5"/>
  <c r="AB39" i="5"/>
  <c r="T39" i="5"/>
  <c r="AJ38" i="5"/>
  <c r="AB38" i="5"/>
  <c r="T38" i="5"/>
  <c r="D36" i="5"/>
  <c r="E37" i="5"/>
  <c r="H38" i="5"/>
  <c r="F38" i="5"/>
  <c r="F37" i="5"/>
  <c r="G38" i="5"/>
  <c r="D39" i="5"/>
  <c r="I39" i="5"/>
  <c r="H39" i="5"/>
  <c r="E38" i="5"/>
  <c r="I36" i="5"/>
  <c r="F39" i="5"/>
  <c r="K37" i="5"/>
  <c r="D37" i="5"/>
  <c r="K38" i="5"/>
  <c r="J37" i="5"/>
  <c r="D38" i="5"/>
  <c r="J38" i="5"/>
  <c r="I37" i="5"/>
  <c r="I38" i="5"/>
  <c r="H37" i="5"/>
  <c r="G37" i="5"/>
  <c r="K39" i="5"/>
  <c r="J39" i="5"/>
  <c r="E39" i="5"/>
  <c r="G36" i="5"/>
  <c r="K36" i="5"/>
  <c r="G39" i="5"/>
  <c r="J36" i="5"/>
  <c r="E36" i="5"/>
  <c r="H36" i="5"/>
  <c r="F36" i="5"/>
  <c r="AW165" i="5"/>
  <c r="AW166" i="5"/>
  <c r="AW167" i="5"/>
  <c r="AW168" i="5"/>
  <c r="AW169" i="5"/>
  <c r="AX169" i="5"/>
  <c r="AW170" i="5"/>
  <c r="AX170" i="5"/>
  <c r="AW171" i="5"/>
  <c r="AX171" i="5"/>
  <c r="AW172" i="5"/>
  <c r="AX172" i="5"/>
  <c r="AW173" i="5"/>
  <c r="AW174" i="5"/>
  <c r="AW175" i="5"/>
  <c r="AW176" i="5"/>
  <c r="AW177" i="5"/>
  <c r="AW178" i="5"/>
  <c r="AW179" i="5"/>
  <c r="AW180" i="5"/>
  <c r="AW181" i="5"/>
  <c r="AW182" i="5"/>
  <c r="AW183" i="5"/>
  <c r="AW184" i="5"/>
  <c r="AW185" i="5"/>
  <c r="G26" i="3"/>
  <c r="H26" i="3" s="1"/>
  <c r="G27" i="3"/>
  <c r="H27" i="3" s="1"/>
  <c r="G28" i="3"/>
  <c r="H28" i="3" s="1"/>
  <c r="G29" i="3"/>
  <c r="H29" i="3" s="1"/>
  <c r="G30" i="3"/>
  <c r="H30" i="3" s="1"/>
  <c r="G31" i="3"/>
  <c r="H31" i="3" s="1"/>
  <c r="G32" i="3"/>
  <c r="H32" i="3" s="1"/>
  <c r="G33" i="3"/>
  <c r="H33" i="3" s="1"/>
  <c r="G34" i="3"/>
  <c r="H34" i="3" s="1"/>
  <c r="G35" i="3"/>
  <c r="H35" i="3" s="1"/>
  <c r="G36" i="3"/>
  <c r="H36" i="3" s="1"/>
  <c r="G37" i="3"/>
  <c r="H37" i="3" s="1"/>
  <c r="G38" i="3"/>
  <c r="H38" i="3" s="1"/>
  <c r="G39" i="3"/>
  <c r="H39" i="3" s="1"/>
  <c r="G40" i="3"/>
  <c r="H40" i="3" s="1"/>
  <c r="G41" i="3"/>
  <c r="H41" i="3" s="1"/>
  <c r="G42" i="3"/>
  <c r="H42" i="3" s="1"/>
  <c r="G43" i="3"/>
  <c r="H43" i="3" s="1"/>
  <c r="G44" i="3"/>
  <c r="H44" i="3" s="1"/>
  <c r="G45" i="3"/>
  <c r="H45" i="3" s="1"/>
  <c r="G46" i="3"/>
  <c r="H46" i="3" s="1"/>
  <c r="G47" i="3"/>
  <c r="H47" i="3" s="1"/>
  <c r="G48" i="3"/>
  <c r="H48" i="3" s="1"/>
  <c r="G49" i="3"/>
  <c r="H49" i="3" s="1"/>
  <c r="G50" i="3"/>
  <c r="H50" i="3" s="1"/>
  <c r="G51" i="3"/>
  <c r="H51" i="3" s="1"/>
  <c r="G52" i="3"/>
  <c r="H52" i="3" s="1"/>
  <c r="G53" i="3"/>
  <c r="H53" i="3" s="1"/>
  <c r="G54" i="3"/>
  <c r="H54" i="3" s="1"/>
  <c r="G55" i="3"/>
  <c r="H55" i="3" s="1"/>
  <c r="H56" i="3"/>
  <c r="H57" i="3"/>
  <c r="H58" i="3"/>
  <c r="H59" i="3"/>
  <c r="H60" i="3"/>
  <c r="H61" i="3"/>
  <c r="H62" i="3"/>
  <c r="H63" i="3"/>
  <c r="H64" i="3"/>
  <c r="H65" i="3"/>
  <c r="H66" i="3"/>
  <c r="H67" i="3"/>
  <c r="H68" i="3"/>
  <c r="H69" i="3"/>
  <c r="H70" i="3"/>
  <c r="H71" i="3"/>
  <c r="H72" i="3"/>
  <c r="AW128" i="5" l="1"/>
  <c r="AW129" i="5"/>
  <c r="AW130" i="5"/>
  <c r="AX130" i="5"/>
  <c r="AW131" i="5"/>
  <c r="AW132" i="5"/>
  <c r="AW133" i="5"/>
  <c r="AW134" i="5"/>
  <c r="AW135" i="5"/>
  <c r="G27" i="2"/>
  <c r="H27" i="2" s="1"/>
  <c r="G28" i="2"/>
  <c r="H28" i="2" s="1"/>
  <c r="G29" i="2"/>
  <c r="H29" i="2" s="1"/>
  <c r="G30" i="2"/>
  <c r="H30" i="2" s="1"/>
  <c r="G31" i="2"/>
  <c r="H31" i="2" s="1"/>
  <c r="G32" i="2"/>
  <c r="H32" i="2" s="1"/>
  <c r="G33" i="2"/>
  <c r="H33" i="2" s="1"/>
  <c r="G34" i="2"/>
  <c r="H34" i="2" s="1"/>
  <c r="G35" i="2"/>
  <c r="H35" i="2" s="1"/>
  <c r="G36" i="2"/>
  <c r="H36" i="2" s="1"/>
  <c r="G37" i="2"/>
  <c r="H37" i="2" s="1"/>
  <c r="G38" i="2"/>
  <c r="H38" i="2" s="1"/>
  <c r="G39" i="2"/>
  <c r="H39" i="2" s="1"/>
  <c r="G40" i="2"/>
  <c r="H40" i="2" s="1"/>
  <c r="G41" i="2"/>
  <c r="H41" i="2" s="1"/>
  <c r="G42" i="2"/>
  <c r="H42" i="2" s="1"/>
  <c r="G43" i="2"/>
  <c r="H43" i="2" s="1"/>
  <c r="G44" i="2"/>
  <c r="H44" i="2" s="1"/>
  <c r="G45" i="2"/>
  <c r="H45" i="2" s="1"/>
  <c r="G46" i="2"/>
  <c r="H46" i="2" s="1"/>
  <c r="G47" i="2"/>
  <c r="H47" i="2" s="1"/>
  <c r="G48" i="2"/>
  <c r="H48" i="2" s="1"/>
  <c r="G49" i="2"/>
  <c r="H49" i="2" s="1"/>
  <c r="G50" i="2"/>
  <c r="H50" i="2" s="1"/>
  <c r="G51" i="2"/>
  <c r="H51" i="2" s="1"/>
  <c r="G52" i="2"/>
  <c r="H52" i="2" s="1"/>
  <c r="G53" i="2"/>
  <c r="H53" i="2" s="1"/>
  <c r="G54" i="2"/>
  <c r="H54" i="2" s="1"/>
  <c r="G55" i="2"/>
  <c r="H55" i="2" s="1"/>
  <c r="G56" i="2"/>
  <c r="H56" i="2" s="1"/>
  <c r="G57" i="2"/>
  <c r="H57" i="2" s="1"/>
  <c r="G58" i="2"/>
  <c r="H58" i="2" s="1"/>
  <c r="G59" i="2"/>
  <c r="H59" i="2" s="1"/>
  <c r="G60" i="2"/>
  <c r="H60" i="2" s="1"/>
  <c r="G61" i="2"/>
  <c r="H61" i="2" s="1"/>
  <c r="G62" i="2"/>
  <c r="H62" i="2" s="1"/>
  <c r="G63" i="2"/>
  <c r="H63" i="2" s="1"/>
  <c r="G64" i="2"/>
  <c r="H64" i="2" s="1"/>
  <c r="G65" i="2"/>
  <c r="H65" i="2" s="1"/>
  <c r="H66" i="2"/>
  <c r="H67" i="2"/>
  <c r="H68" i="2"/>
  <c r="H69" i="2"/>
  <c r="H70" i="2"/>
  <c r="H71" i="2"/>
  <c r="G25" i="1" l="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AU25" i="5" l="1"/>
  <c r="C4" i="1" s="1"/>
  <c r="C4" i="2" l="1"/>
  <c r="C4" i="3"/>
  <c r="F19" i="3" l="1"/>
  <c r="F19" i="2"/>
  <c r="F19" i="1"/>
  <c r="H25" i="1" l="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3" i="1"/>
  <c r="H64" i="1"/>
  <c r="H65" i="1"/>
  <c r="H66" i="1"/>
  <c r="H67" i="1"/>
  <c r="H68" i="1"/>
  <c r="AU43" i="5"/>
  <c r="AX43" i="5" s="1"/>
  <c r="AV43" i="5"/>
  <c r="AW43" i="5"/>
  <c r="AU44" i="5"/>
  <c r="AX44" i="5" s="1"/>
  <c r="AV44" i="5"/>
  <c r="AW44" i="5"/>
  <c r="AU45" i="5"/>
  <c r="AX45" i="5" s="1"/>
  <c r="AV45" i="5"/>
  <c r="AW45" i="5"/>
  <c r="AU46" i="5"/>
  <c r="AX46" i="5" s="1"/>
  <c r="AV46" i="5"/>
  <c r="AW46" i="5"/>
  <c r="AU47" i="5"/>
  <c r="AX47" i="5" s="1"/>
  <c r="AV47" i="5"/>
  <c r="AW47" i="5"/>
  <c r="AU48" i="5"/>
  <c r="AX48" i="5" s="1"/>
  <c r="AV48" i="5"/>
  <c r="AW48" i="5"/>
  <c r="AU49" i="5"/>
  <c r="AX49" i="5" s="1"/>
  <c r="AV49" i="5"/>
  <c r="AW49" i="5"/>
  <c r="AU50" i="5"/>
  <c r="AX50" i="5" s="1"/>
  <c r="AV50" i="5"/>
  <c r="AW50" i="5"/>
  <c r="AU51" i="5"/>
  <c r="AX51" i="5" s="1"/>
  <c r="AV51" i="5"/>
  <c r="AW51" i="5"/>
  <c r="AU52" i="5"/>
  <c r="AX52" i="5" s="1"/>
  <c r="AV52" i="5"/>
  <c r="AW52" i="5"/>
  <c r="AU53" i="5"/>
  <c r="AX53" i="5" s="1"/>
  <c r="AV53" i="5"/>
  <c r="AW53" i="5"/>
  <c r="AU54" i="5"/>
  <c r="AX54" i="5" s="1"/>
  <c r="AV54" i="5"/>
  <c r="AW54" i="5"/>
  <c r="AU55" i="5"/>
  <c r="AX55" i="5" s="1"/>
  <c r="AV55" i="5"/>
  <c r="AW55" i="5"/>
  <c r="AU56" i="5"/>
  <c r="AX56" i="5" s="1"/>
  <c r="AV56" i="5"/>
  <c r="AW56" i="5"/>
  <c r="AU57" i="5"/>
  <c r="AX57" i="5" s="1"/>
  <c r="AV57" i="5"/>
  <c r="AW57" i="5"/>
  <c r="AU58" i="5"/>
  <c r="AX58" i="5" s="1"/>
  <c r="AV58" i="5"/>
  <c r="AW58" i="5"/>
  <c r="AU59" i="5"/>
  <c r="AX59" i="5" s="1"/>
  <c r="AV59" i="5"/>
  <c r="AW59" i="5"/>
  <c r="AU60" i="5"/>
  <c r="AX60" i="5" s="1"/>
  <c r="AV60" i="5"/>
  <c r="AW60" i="5"/>
  <c r="AU61" i="5"/>
  <c r="AX61" i="5" s="1"/>
  <c r="AV61" i="5"/>
  <c r="AW61" i="5"/>
  <c r="AU62" i="5"/>
  <c r="AX62" i="5" s="1"/>
  <c r="AV62" i="5"/>
  <c r="AW62" i="5"/>
  <c r="AU63" i="5"/>
  <c r="AX63" i="5" s="1"/>
  <c r="AV63" i="5"/>
  <c r="AW63" i="5"/>
  <c r="AU64" i="5"/>
  <c r="AX64" i="5" s="1"/>
  <c r="AV64" i="5"/>
  <c r="AW64" i="5"/>
  <c r="AU65" i="5"/>
  <c r="AX65" i="5" s="1"/>
  <c r="AV65" i="5"/>
  <c r="AW65" i="5"/>
  <c r="AU66" i="5"/>
  <c r="AX66" i="5" s="1"/>
  <c r="AV66" i="5"/>
  <c r="AW66" i="5"/>
  <c r="AU67" i="5"/>
  <c r="AX67" i="5" s="1"/>
  <c r="AV67" i="5"/>
  <c r="AW67" i="5"/>
  <c r="AU68" i="5"/>
  <c r="AX68" i="5" s="1"/>
  <c r="AV68" i="5"/>
  <c r="AW68" i="5"/>
  <c r="AU69" i="5"/>
  <c r="AX69" i="5" s="1"/>
  <c r="AV69" i="5"/>
  <c r="AW69" i="5"/>
  <c r="AU70" i="5"/>
  <c r="AX70" i="5" s="1"/>
  <c r="AV70" i="5"/>
  <c r="AW70" i="5"/>
  <c r="AU71" i="5"/>
  <c r="AX71" i="5" s="1"/>
  <c r="AV71" i="5"/>
  <c r="AW71" i="5"/>
  <c r="AU72" i="5"/>
  <c r="AX72" i="5" s="1"/>
  <c r="AV72" i="5"/>
  <c r="AW72" i="5"/>
  <c r="AU73" i="5"/>
  <c r="AX73" i="5" s="1"/>
  <c r="AV73" i="5"/>
  <c r="AW73" i="5"/>
  <c r="AU74" i="5"/>
  <c r="AX74" i="5" s="1"/>
  <c r="AV74" i="5"/>
  <c r="AW74" i="5"/>
  <c r="AU75" i="5"/>
  <c r="AX75" i="5" s="1"/>
  <c r="AV75" i="5"/>
  <c r="AW75" i="5"/>
  <c r="AU76" i="5"/>
  <c r="AX76" i="5" s="1"/>
  <c r="AV76" i="5"/>
  <c r="AW76" i="5"/>
  <c r="AU77" i="5"/>
  <c r="AX77" i="5" s="1"/>
  <c r="AV77" i="5"/>
  <c r="AW77" i="5"/>
  <c r="AU78" i="5"/>
  <c r="AX78" i="5" s="1"/>
  <c r="AV78" i="5"/>
  <c r="AW78" i="5"/>
  <c r="AU79" i="5"/>
  <c r="AX79" i="5" s="1"/>
  <c r="AV79" i="5"/>
  <c r="AW79" i="5"/>
  <c r="AU80" i="5"/>
  <c r="AX80" i="5" s="1"/>
  <c r="AV80" i="5"/>
  <c r="AW80" i="5"/>
  <c r="AU81" i="5"/>
  <c r="AX81" i="5" s="1"/>
  <c r="AV81" i="5"/>
  <c r="AW81" i="5"/>
  <c r="AU82" i="5"/>
  <c r="AX82" i="5" s="1"/>
  <c r="AV82" i="5"/>
  <c r="AW82" i="5"/>
  <c r="AU83" i="5"/>
  <c r="AX83" i="5" s="1"/>
  <c r="AV83" i="5"/>
  <c r="AW83" i="5"/>
  <c r="AU84" i="5"/>
  <c r="AX84" i="5" s="1"/>
  <c r="AV84" i="5"/>
  <c r="AW84" i="5"/>
  <c r="AU85" i="5"/>
  <c r="AX85" i="5" s="1"/>
  <c r="AV85" i="5"/>
  <c r="AW85" i="5"/>
  <c r="AU86" i="5"/>
  <c r="AX86" i="5" s="1"/>
  <c r="AV86" i="5"/>
  <c r="AW86" i="5"/>
  <c r="F22" i="5" l="1"/>
  <c r="H62" i="1"/>
  <c r="G19" i="1"/>
  <c r="G19" i="2" l="1"/>
  <c r="F17" i="1"/>
  <c r="F16" i="1"/>
  <c r="F15" i="1"/>
  <c r="F13" i="1"/>
  <c r="F12" i="1"/>
  <c r="F11" i="1"/>
  <c r="F10" i="1"/>
  <c r="F9" i="1"/>
  <c r="F8" i="1"/>
  <c r="AU148" i="5" l="1"/>
  <c r="AX148" i="5" s="1"/>
  <c r="AV148" i="5"/>
  <c r="AU149" i="5"/>
  <c r="AV149" i="5"/>
  <c r="AU150" i="5"/>
  <c r="AX150" i="5" s="1"/>
  <c r="AV150" i="5"/>
  <c r="AU151" i="5"/>
  <c r="AX151" i="5" s="1"/>
  <c r="AV151" i="5"/>
  <c r="AU152" i="5"/>
  <c r="AX152" i="5" s="1"/>
  <c r="AV152" i="5"/>
  <c r="AU153" i="5"/>
  <c r="AX153" i="5" s="1"/>
  <c r="AV153" i="5"/>
  <c r="AU154" i="5"/>
  <c r="AX154" i="5" s="1"/>
  <c r="AV154" i="5"/>
  <c r="AX149" i="5"/>
  <c r="AW149" i="5"/>
  <c r="AW150" i="5"/>
  <c r="AW151" i="5"/>
  <c r="AW152" i="5"/>
  <c r="AW153" i="5"/>
  <c r="AW154" i="5"/>
  <c r="AW155" i="5"/>
  <c r="AW156" i="5"/>
  <c r="AW157" i="5"/>
  <c r="AW158" i="5"/>
  <c r="AW159" i="5"/>
  <c r="AW160" i="5"/>
  <c r="AW161" i="5"/>
  <c r="AW162" i="5"/>
  <c r="AW163" i="5"/>
  <c r="AW164" i="5"/>
  <c r="G19" i="3" l="1"/>
  <c r="AX133" i="5"/>
  <c r="AX134" i="5"/>
  <c r="AX135" i="5"/>
  <c r="AX87" i="5" l="1"/>
  <c r="AX13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36" i="5"/>
  <c r="AW137" i="5"/>
  <c r="AW138" i="5"/>
  <c r="AW139" i="5"/>
  <c r="AW140" i="5"/>
  <c r="AW141" i="5"/>
  <c r="AW142" i="5"/>
  <c r="AW143" i="5"/>
  <c r="AW144" i="5"/>
  <c r="AW145" i="5"/>
  <c r="AW146" i="5"/>
  <c r="AW147" i="5"/>
  <c r="AW148" i="5"/>
  <c r="AW42" i="5"/>
  <c r="AW27" i="5" l="1"/>
  <c r="AX27" i="5" s="1"/>
  <c r="AW31" i="5"/>
  <c r="AX31" i="5" s="1"/>
  <c r="AW33" i="5"/>
  <c r="AX33" i="5" s="1"/>
  <c r="AW29" i="5"/>
  <c r="AX29" i="5" s="1"/>
  <c r="G25" i="3" l="1"/>
  <c r="H25" i="3" s="1"/>
  <c r="G25" i="2"/>
  <c r="H25" i="2" s="1"/>
  <c r="G26" i="2"/>
  <c r="H26" i="2" s="1"/>
  <c r="F8" i="2"/>
  <c r="AU126" i="5"/>
  <c r="AX126" i="5" s="1"/>
  <c r="AV125" i="5"/>
  <c r="AU127" i="5"/>
  <c r="AX127" i="5" s="1"/>
  <c r="AV127" i="5"/>
  <c r="AU125" i="5" l="1"/>
  <c r="AX125" i="5" s="1"/>
  <c r="AV126" i="5"/>
  <c r="AU128" i="5" l="1"/>
  <c r="AX128" i="5" s="1"/>
  <c r="AV128" i="5"/>
  <c r="AU129" i="5"/>
  <c r="AX129" i="5" s="1"/>
  <c r="AV129" i="5"/>
  <c r="AX132" i="5"/>
  <c r="AX131" i="5"/>
  <c r="AU155" i="5" l="1"/>
  <c r="AX155" i="5" s="1"/>
  <c r="AV155" i="5"/>
  <c r="AU156" i="5"/>
  <c r="AX156" i="5" s="1"/>
  <c r="AV156" i="5"/>
  <c r="AU157" i="5"/>
  <c r="AX157" i="5" s="1"/>
  <c r="AV157" i="5"/>
  <c r="AU158" i="5"/>
  <c r="AX158" i="5" s="1"/>
  <c r="AV158" i="5"/>
  <c r="AU159" i="5"/>
  <c r="AX159" i="5" s="1"/>
  <c r="AV159" i="5"/>
  <c r="AU160" i="5"/>
  <c r="AX160" i="5" s="1"/>
  <c r="AV160" i="5"/>
  <c r="AU161" i="5"/>
  <c r="AX161" i="5" s="1"/>
  <c r="AV161" i="5"/>
  <c r="AU162" i="5"/>
  <c r="AX162" i="5" s="1"/>
  <c r="AV162" i="5"/>
  <c r="AU163" i="5"/>
  <c r="AX163" i="5" s="1"/>
  <c r="AV163" i="5"/>
  <c r="AU164" i="5"/>
  <c r="AX164" i="5" s="1"/>
  <c r="AV164" i="5"/>
  <c r="AU165" i="5"/>
  <c r="AX165" i="5" s="1"/>
  <c r="AV165" i="5"/>
  <c r="AU166" i="5"/>
  <c r="AX166" i="5" s="1"/>
  <c r="AV166" i="5"/>
  <c r="AU167" i="5"/>
  <c r="AX167" i="5" s="1"/>
  <c r="AV167" i="5"/>
  <c r="AU168" i="5"/>
  <c r="AX168" i="5" s="1"/>
  <c r="AV168" i="5"/>
  <c r="AX173" i="5"/>
  <c r="AX174" i="5"/>
  <c r="AX175" i="5"/>
  <c r="AU176" i="5"/>
  <c r="AX176" i="5" s="1"/>
  <c r="AV176" i="5"/>
  <c r="AU177" i="5"/>
  <c r="AX177" i="5" s="1"/>
  <c r="AV177" i="5"/>
  <c r="AU178" i="5"/>
  <c r="AX178" i="5" s="1"/>
  <c r="AV178" i="5"/>
  <c r="AU179" i="5"/>
  <c r="AX179" i="5" s="1"/>
  <c r="AV179" i="5"/>
  <c r="AU180" i="5"/>
  <c r="AX180" i="5" s="1"/>
  <c r="AV180" i="5"/>
  <c r="AU181" i="5"/>
  <c r="AX181" i="5" s="1"/>
  <c r="AV181" i="5"/>
  <c r="AU182" i="5"/>
  <c r="AX182" i="5" s="1"/>
  <c r="AV182" i="5"/>
  <c r="AU183" i="5"/>
  <c r="AX183" i="5" s="1"/>
  <c r="AV183" i="5"/>
  <c r="AU184" i="5"/>
  <c r="AX184" i="5" s="1"/>
  <c r="AV184" i="5"/>
  <c r="AU185" i="5"/>
  <c r="AX185" i="5" s="1"/>
  <c r="AV185" i="5"/>
  <c r="H22" i="5" l="1"/>
  <c r="M8" i="5"/>
  <c r="AU97" i="5" l="1"/>
  <c r="AX97" i="5" s="1"/>
  <c r="AU96" i="5"/>
  <c r="AX96" i="5" s="1"/>
  <c r="AV96" i="5"/>
  <c r="AU98" i="5"/>
  <c r="AX98" i="5" s="1"/>
  <c r="AV98" i="5"/>
  <c r="AU99" i="5"/>
  <c r="AX99" i="5" s="1"/>
  <c r="AV99" i="5"/>
  <c r="AV97" i="5" l="1"/>
  <c r="F9" i="5" l="1"/>
  <c r="H9" i="5"/>
  <c r="G9" i="5" l="1"/>
  <c r="I9" i="5"/>
  <c r="AV100" i="5" l="1"/>
  <c r="AV124" i="5"/>
  <c r="AV114" i="5"/>
  <c r="AV143" i="5"/>
  <c r="AV140" i="5"/>
  <c r="AV119" i="5"/>
  <c r="AV111" i="5"/>
  <c r="AV108" i="5"/>
  <c r="AV92" i="5"/>
  <c r="AV89" i="5"/>
  <c r="AV90" i="5"/>
  <c r="AV91" i="5"/>
  <c r="AV94" i="5"/>
  <c r="AV95" i="5"/>
  <c r="AV103" i="5"/>
  <c r="AV106" i="5"/>
  <c r="AV107" i="5"/>
  <c r="AV109" i="5"/>
  <c r="AV110" i="5"/>
  <c r="AV113" i="5"/>
  <c r="AV117" i="5"/>
  <c r="AV118" i="5"/>
  <c r="AV121" i="5"/>
  <c r="AV122" i="5"/>
  <c r="AV137" i="5"/>
  <c r="AV141" i="5"/>
  <c r="AV144" i="5"/>
  <c r="AV145" i="5"/>
  <c r="AV88" i="5"/>
  <c r="AV93" i="5"/>
  <c r="AV101" i="5"/>
  <c r="AV104" i="5"/>
  <c r="AV105" i="5"/>
  <c r="AV112" i="5"/>
  <c r="AV115" i="5"/>
  <c r="AV116" i="5"/>
  <c r="AV120" i="5"/>
  <c r="AV123" i="5"/>
  <c r="AV139" i="5"/>
  <c r="AV142" i="5"/>
  <c r="AV146" i="5"/>
  <c r="AV147" i="5"/>
  <c r="AV42" i="5"/>
  <c r="O22" i="5" l="1"/>
  <c r="AV138" i="5"/>
  <c r="AV102" i="5"/>
  <c r="AS187" i="5"/>
  <c r="G24" i="1"/>
  <c r="H24" i="1" s="1"/>
  <c r="AS192" i="5"/>
  <c r="AS191" i="5"/>
  <c r="AS190" i="5"/>
  <c r="AS189" i="5"/>
  <c r="AS188" i="5"/>
  <c r="AU89" i="5"/>
  <c r="AX89" i="5" s="1"/>
  <c r="AU90" i="5"/>
  <c r="AX90" i="5" s="1"/>
  <c r="AU91" i="5"/>
  <c r="AX91" i="5" s="1"/>
  <c r="AU92" i="5"/>
  <c r="AX92" i="5" s="1"/>
  <c r="AU93" i="5"/>
  <c r="AX93" i="5" s="1"/>
  <c r="AU94" i="5"/>
  <c r="AX94" i="5" s="1"/>
  <c r="AU95" i="5"/>
  <c r="AX95" i="5" s="1"/>
  <c r="AU100" i="5"/>
  <c r="AX100" i="5" s="1"/>
  <c r="AU101" i="5"/>
  <c r="AX101" i="5" s="1"/>
  <c r="AU102" i="5"/>
  <c r="AX102" i="5" s="1"/>
  <c r="AU103" i="5"/>
  <c r="AX103"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37" i="5"/>
  <c r="AX137" i="5" s="1"/>
  <c r="AU138" i="5"/>
  <c r="AX138" i="5" s="1"/>
  <c r="AU139" i="5"/>
  <c r="AX139" i="5" s="1"/>
  <c r="AU140" i="5"/>
  <c r="AX140" i="5" s="1"/>
  <c r="AU141" i="5"/>
  <c r="AX141" i="5" s="1"/>
  <c r="AU142" i="5"/>
  <c r="AX142" i="5" s="1"/>
  <c r="AU143" i="5"/>
  <c r="AX143" i="5" s="1"/>
  <c r="AU144" i="5"/>
  <c r="AX144" i="5" s="1"/>
  <c r="AU145" i="5"/>
  <c r="AX145" i="5" s="1"/>
  <c r="AU146" i="5"/>
  <c r="AX146" i="5" s="1"/>
  <c r="AU147" i="5"/>
  <c r="AX147" i="5" s="1"/>
  <c r="AU88" i="5"/>
  <c r="AX88" i="5" s="1"/>
  <c r="AU42" i="5"/>
  <c r="AX42" i="5" s="1"/>
  <c r="G24" i="3"/>
  <c r="H24" i="3" s="1"/>
  <c r="G24" i="2"/>
  <c r="F17" i="3"/>
  <c r="F16" i="3"/>
  <c r="F15" i="3"/>
  <c r="F13" i="3"/>
  <c r="F12" i="3"/>
  <c r="F11" i="3"/>
  <c r="F10" i="3"/>
  <c r="F9" i="3"/>
  <c r="F8" i="3"/>
  <c r="F17" i="2"/>
  <c r="F16" i="2"/>
  <c r="F15" i="2"/>
  <c r="F13" i="2"/>
  <c r="F12" i="2"/>
  <c r="F11" i="2"/>
  <c r="F10" i="2"/>
  <c r="F9" i="2"/>
  <c r="I22" i="5" l="1"/>
  <c r="G22" i="5"/>
  <c r="G8" i="2"/>
  <c r="H8" i="2" s="1"/>
  <c r="H24" i="2"/>
  <c r="H14" i="5"/>
  <c r="H13" i="5"/>
  <c r="G15" i="5"/>
  <c r="F15" i="5"/>
  <c r="I13" i="5"/>
  <c r="H12" i="5"/>
  <c r="G13" i="5"/>
  <c r="I11" i="5"/>
  <c r="H19" i="5"/>
  <c r="G19" i="5"/>
  <c r="G18" i="5"/>
  <c r="I14" i="5"/>
  <c r="G14" i="5"/>
  <c r="H16" i="5"/>
  <c r="H11" i="5"/>
  <c r="G12" i="5"/>
  <c r="H20" i="5"/>
  <c r="F11" i="5"/>
  <c r="F20" i="5"/>
  <c r="G20" i="5"/>
  <c r="I15" i="5"/>
  <c r="F13" i="5"/>
  <c r="H18" i="5"/>
  <c r="I12" i="5"/>
  <c r="F12" i="5"/>
  <c r="I20" i="5"/>
  <c r="G16" i="5"/>
  <c r="G11" i="5"/>
  <c r="H15" i="5"/>
  <c r="F14" i="5"/>
  <c r="I18" i="5"/>
  <c r="F18" i="5"/>
  <c r="F16" i="5"/>
  <c r="F19" i="5"/>
  <c r="I16" i="5"/>
  <c r="I19" i="5"/>
  <c r="G12" i="1"/>
  <c r="H12" i="1" s="1"/>
  <c r="O11" i="5"/>
  <c r="O13" i="5"/>
  <c r="O14" i="5"/>
  <c r="O19" i="5"/>
  <c r="O15" i="5"/>
  <c r="O20" i="5"/>
  <c r="O18" i="5"/>
  <c r="O12" i="5"/>
  <c r="O16" i="5"/>
  <c r="G21" i="2"/>
  <c r="I21" i="2" s="1"/>
  <c r="G21" i="3"/>
  <c r="I21" i="3" s="1"/>
  <c r="G21" i="1"/>
  <c r="I21" i="1" s="1"/>
  <c r="G10" i="3"/>
  <c r="H10" i="3" s="1"/>
  <c r="H19" i="2"/>
  <c r="H19" i="3"/>
  <c r="H19" i="1"/>
  <c r="G13" i="2"/>
  <c r="H13" i="2" s="1"/>
  <c r="G9" i="2"/>
  <c r="H9" i="2" s="1"/>
  <c r="G15" i="1"/>
  <c r="H15" i="1" s="1"/>
  <c r="G11" i="2"/>
  <c r="H11" i="2" s="1"/>
  <c r="G17" i="2"/>
  <c r="H17" i="2" s="1"/>
  <c r="G13" i="3"/>
  <c r="H13" i="3" s="1"/>
  <c r="G12" i="3"/>
  <c r="H12" i="3" s="1"/>
  <c r="G17" i="1"/>
  <c r="H17" i="1" s="1"/>
  <c r="G11" i="1"/>
  <c r="G9" i="1"/>
  <c r="H9" i="1" s="1"/>
  <c r="G10" i="2"/>
  <c r="H10" i="2" s="1"/>
  <c r="G16" i="3"/>
  <c r="H16" i="3" s="1"/>
  <c r="G15" i="3"/>
  <c r="H15" i="3" s="1"/>
  <c r="G70" i="1"/>
  <c r="G12" i="2"/>
  <c r="H12" i="2" s="1"/>
  <c r="G8" i="3"/>
  <c r="H8" i="3" s="1"/>
  <c r="G74" i="3"/>
  <c r="G11" i="3"/>
  <c r="H11" i="3" s="1"/>
  <c r="G13" i="1"/>
  <c r="H13" i="1" s="1"/>
  <c r="G8" i="1"/>
  <c r="G16" i="1"/>
  <c r="H16" i="1" s="1"/>
  <c r="G10" i="1"/>
  <c r="G17" i="3"/>
  <c r="H17" i="3" s="1"/>
  <c r="G9" i="3"/>
  <c r="H9" i="3" s="1"/>
  <c r="G15" i="2"/>
  <c r="H15" i="2" s="1"/>
  <c r="G16" i="2"/>
  <c r="H16" i="2" s="1"/>
  <c r="G73" i="2"/>
  <c r="O8" i="5" l="1"/>
  <c r="H8" i="1"/>
  <c r="P11" i="5"/>
  <c r="Q11" i="5" s="1"/>
  <c r="N8" i="5"/>
  <c r="H21" i="3"/>
  <c r="H21" i="2"/>
  <c r="H21" i="1"/>
  <c r="H11" i="1"/>
  <c r="P14" i="5"/>
  <c r="Q14" i="5" s="1"/>
  <c r="P13" i="5"/>
  <c r="Q13" i="5" s="1"/>
  <c r="P22" i="5"/>
  <c r="Q22" i="5" s="1"/>
  <c r="P16" i="5"/>
  <c r="Q16" i="5" s="1"/>
  <c r="P18" i="5"/>
  <c r="Q18" i="5" s="1"/>
  <c r="P15" i="5"/>
  <c r="Q15" i="5" s="1"/>
  <c r="H10" i="1"/>
  <c r="P20" i="5"/>
  <c r="Q20" i="5" s="1"/>
  <c r="P12" i="5"/>
  <c r="Q12" i="5" s="1"/>
  <c r="P19" i="5"/>
  <c r="Q19" i="5" s="1"/>
  <c r="C5" i="1" l="1"/>
  <c r="C5" i="2"/>
  <c r="C5" i="3"/>
  <c r="F5" i="1"/>
  <c r="F5" i="3"/>
  <c r="F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F42" authorId="0" shapeId="0" xr:uid="{3EAB46D7-3D2F-43F8-84F0-32ABD961B307}">
      <text>
        <r>
          <rPr>
            <b/>
            <sz val="9"/>
            <color indexed="81"/>
            <rFont val="Tahoma"/>
            <family val="2"/>
          </rPr>
          <t>Neil Ogden:</t>
        </r>
        <r>
          <rPr>
            <sz val="9"/>
            <color indexed="81"/>
            <rFont val="Tahoma"/>
            <family val="2"/>
          </rPr>
          <t xml:space="preserve">
Note actual question is 1 mark AO1 &amp; 1 mark AO3.</t>
        </r>
      </text>
    </comment>
    <comment ref="F45" authorId="0" shapeId="0" xr:uid="{C9CEF178-00DE-4912-8E32-37A492A1FDA0}">
      <text>
        <r>
          <rPr>
            <b/>
            <sz val="9"/>
            <color indexed="81"/>
            <rFont val="Tahoma"/>
            <family val="2"/>
          </rPr>
          <t>Neil Ogden:</t>
        </r>
        <r>
          <rPr>
            <sz val="9"/>
            <color indexed="81"/>
            <rFont val="Tahoma"/>
            <family val="2"/>
          </rPr>
          <t xml:space="preserve">
Note actual question is 2 marks AO1, 1 mark AO2 &amp; 1 mark AO3.</t>
        </r>
      </text>
    </comment>
    <comment ref="F48" authorId="0" shapeId="0" xr:uid="{2F9F2EE3-5214-4A05-9C72-7A74ED171129}">
      <text>
        <r>
          <rPr>
            <b/>
            <sz val="9"/>
            <color indexed="81"/>
            <rFont val="Tahoma"/>
            <family val="2"/>
          </rPr>
          <t>Neil Ogden:</t>
        </r>
        <r>
          <rPr>
            <sz val="9"/>
            <color indexed="81"/>
            <rFont val="Tahoma"/>
            <family val="2"/>
          </rPr>
          <t xml:space="preserve">
Note actual question is 1 mark AO1, 2 marks AO2 &amp; 1 mark AO3.</t>
        </r>
      </text>
    </comment>
    <comment ref="E50" authorId="0" shapeId="0" xr:uid="{F6E1D317-8D92-4C2A-8028-9417286C00E1}">
      <text>
        <r>
          <rPr>
            <b/>
            <sz val="9"/>
            <color indexed="81"/>
            <rFont val="Tahoma"/>
            <family val="2"/>
          </rPr>
          <t>Neil Ogden:</t>
        </r>
        <r>
          <rPr>
            <sz val="9"/>
            <color indexed="81"/>
            <rFont val="Tahoma"/>
            <family val="2"/>
          </rPr>
          <t xml:space="preserve">
Note actual question is 2 marks RPR &amp; 2 marks Probability.</t>
        </r>
      </text>
    </comment>
    <comment ref="F50" authorId="0" shapeId="0" xr:uid="{C77DE396-F76B-4EB5-96F1-7BF48BBF26C9}">
      <text>
        <r>
          <rPr>
            <b/>
            <sz val="9"/>
            <color indexed="81"/>
            <rFont val="Tahoma"/>
            <family val="2"/>
          </rPr>
          <t>Neil Ogden:</t>
        </r>
        <r>
          <rPr>
            <sz val="9"/>
            <color indexed="81"/>
            <rFont val="Tahoma"/>
            <family val="2"/>
          </rPr>
          <t xml:space="preserve">
Note actual question is 2 marks AO1 &amp; 2 marks AO3.</t>
        </r>
      </text>
    </comment>
    <comment ref="F53" authorId="0" shapeId="0" xr:uid="{7EC6B009-A08B-454E-A2E3-575E6A4AB685}">
      <text>
        <r>
          <rPr>
            <b/>
            <sz val="9"/>
            <color indexed="81"/>
            <rFont val="Tahoma"/>
            <family val="2"/>
          </rPr>
          <t>Neil Ogden:</t>
        </r>
        <r>
          <rPr>
            <sz val="9"/>
            <color indexed="81"/>
            <rFont val="Tahoma"/>
            <family val="2"/>
          </rPr>
          <t xml:space="preserve">
Note actual question is 1 mark AO2 &amp; 1 mark AO3.</t>
        </r>
      </text>
    </comment>
    <comment ref="F55" authorId="0" shapeId="0" xr:uid="{2B09C7E1-A00A-4BC1-B379-EFE7B3D183EF}">
      <text>
        <r>
          <rPr>
            <b/>
            <sz val="9"/>
            <color indexed="81"/>
            <rFont val="Tahoma"/>
            <family val="2"/>
          </rPr>
          <t>Neil Ogden:</t>
        </r>
        <r>
          <rPr>
            <sz val="9"/>
            <color indexed="81"/>
            <rFont val="Tahoma"/>
            <family val="2"/>
          </rPr>
          <t xml:space="preserve">
Note actual question is 3 marks AO1 &amp; 1 mark AO3.</t>
        </r>
      </text>
    </comment>
    <comment ref="F57" authorId="0" shapeId="0" xr:uid="{EC665C6A-784A-4F32-8A75-6E04A783532F}">
      <text>
        <r>
          <rPr>
            <b/>
            <sz val="9"/>
            <color indexed="81"/>
            <rFont val="Tahoma"/>
            <family val="2"/>
          </rPr>
          <t>Neil Ogden:</t>
        </r>
        <r>
          <rPr>
            <sz val="9"/>
            <color indexed="81"/>
            <rFont val="Tahoma"/>
            <family val="2"/>
          </rPr>
          <t xml:space="preserve">
Note actual question is 1 mark AO1, 2 marks AO2 &amp; 1 mark AO3.</t>
        </r>
      </text>
    </comment>
    <comment ref="F58" authorId="0" shapeId="0" xr:uid="{93FAF04A-1473-4644-9AA8-DC72F72C34BA}">
      <text>
        <r>
          <rPr>
            <b/>
            <sz val="9"/>
            <color indexed="81"/>
            <rFont val="Tahoma"/>
            <family val="2"/>
          </rPr>
          <t>Neil Ogden:</t>
        </r>
        <r>
          <rPr>
            <sz val="9"/>
            <color indexed="81"/>
            <rFont val="Tahoma"/>
            <family val="2"/>
          </rPr>
          <t xml:space="preserve">
Note actual question is 1 mark AO1 &amp; 3 marks AO3.</t>
        </r>
      </text>
    </comment>
    <comment ref="F59" authorId="0" shapeId="0" xr:uid="{20877BC0-4B13-4D9D-8037-66423A3D94F3}">
      <text>
        <r>
          <rPr>
            <b/>
            <sz val="9"/>
            <color indexed="81"/>
            <rFont val="Tahoma"/>
            <family val="2"/>
          </rPr>
          <t>Neil Ogden:</t>
        </r>
        <r>
          <rPr>
            <sz val="9"/>
            <color indexed="81"/>
            <rFont val="Tahoma"/>
            <family val="2"/>
          </rPr>
          <t xml:space="preserve">
Note actual question is 1 mark AO1 &amp; 3 marks AO3.</t>
        </r>
      </text>
    </comment>
    <comment ref="F61" authorId="0" shapeId="0" xr:uid="{7479E73D-670C-4CCD-9151-8FC405990241}">
      <text>
        <r>
          <rPr>
            <b/>
            <sz val="9"/>
            <color indexed="81"/>
            <rFont val="Tahoma"/>
            <family val="2"/>
          </rPr>
          <t>Neil Ogden:</t>
        </r>
        <r>
          <rPr>
            <sz val="9"/>
            <color indexed="81"/>
            <rFont val="Tahoma"/>
            <family val="2"/>
          </rPr>
          <t xml:space="preserve">
Note actual question is 1 mark AO1 &amp; 1 mark AO2.</t>
        </r>
      </text>
    </comment>
    <comment ref="F63" authorId="0" shapeId="0" xr:uid="{C1605DC8-0E84-4BD2-905F-A04137C46F87}">
      <text>
        <r>
          <rPr>
            <b/>
            <sz val="9"/>
            <color indexed="81"/>
            <rFont val="Tahoma"/>
            <family val="2"/>
          </rPr>
          <t>Neil Ogden:</t>
        </r>
        <r>
          <rPr>
            <sz val="9"/>
            <color indexed="81"/>
            <rFont val="Tahoma"/>
            <family val="2"/>
          </rPr>
          <t xml:space="preserve">
Note actual question is 1 mark AO1, 1 mark AO2 &amp; 1 mark AO3.</t>
        </r>
      </text>
    </comment>
    <comment ref="F65" authorId="0" shapeId="0" xr:uid="{F345520D-7D2F-4FE4-AFE6-E864A0FE22F5}">
      <text>
        <r>
          <rPr>
            <b/>
            <sz val="9"/>
            <color indexed="81"/>
            <rFont val="Tahoma"/>
            <family val="2"/>
          </rPr>
          <t>Neil Ogden:</t>
        </r>
        <r>
          <rPr>
            <sz val="9"/>
            <color indexed="81"/>
            <rFont val="Tahoma"/>
            <family val="2"/>
          </rPr>
          <t xml:space="preserve">
Note actual question is 1 mark AO1, 1 mark AO2 &amp; 3 marks AO3.</t>
        </r>
      </text>
    </comment>
    <comment ref="F66" authorId="0" shapeId="0" xr:uid="{9A4E30B6-374C-465E-BA48-9ABBBE699223}">
      <text>
        <r>
          <rPr>
            <b/>
            <sz val="9"/>
            <color indexed="81"/>
            <rFont val="Tahoma"/>
            <family val="2"/>
          </rPr>
          <t>Neil Ogden:</t>
        </r>
        <r>
          <rPr>
            <sz val="9"/>
            <color indexed="81"/>
            <rFont val="Tahoma"/>
            <family val="2"/>
          </rPr>
          <t xml:space="preserve">
Note actual question is 2 marks AO1 &amp; 1 mark AO3.</t>
        </r>
      </text>
    </comment>
    <comment ref="E67" authorId="0" shapeId="0" xr:uid="{3A2A4EA7-B02A-4D51-8DE6-0810ACCFAB7E}">
      <text>
        <r>
          <rPr>
            <b/>
            <sz val="9"/>
            <color indexed="81"/>
            <rFont val="Tahoma"/>
            <family val="2"/>
          </rPr>
          <t>Neil Ogden:</t>
        </r>
        <r>
          <rPr>
            <sz val="9"/>
            <color indexed="81"/>
            <rFont val="Tahoma"/>
            <family val="2"/>
          </rPr>
          <t xml:space="preserve">
Note actual question is 1 mark Number &amp; 3 marks RPR.</t>
        </r>
      </text>
    </comment>
    <comment ref="F67" authorId="0" shapeId="0" xr:uid="{37FAA45D-B3DA-4571-B11E-38AF1FC42D44}">
      <text>
        <r>
          <rPr>
            <b/>
            <sz val="9"/>
            <color indexed="81"/>
            <rFont val="Tahoma"/>
            <family val="2"/>
          </rPr>
          <t>Neil Ogden:</t>
        </r>
        <r>
          <rPr>
            <sz val="9"/>
            <color indexed="81"/>
            <rFont val="Tahoma"/>
            <family val="2"/>
          </rPr>
          <t xml:space="preserve">
Note actual question is 3 marks AO1 &amp; 1 mark AO3.</t>
        </r>
      </text>
    </comment>
    <comment ref="F68" authorId="0" shapeId="0" xr:uid="{6158DFC2-49BF-4D75-96FD-209D38B3E4EB}">
      <text>
        <r>
          <rPr>
            <b/>
            <sz val="9"/>
            <color indexed="81"/>
            <rFont val="Tahoma"/>
            <family val="2"/>
          </rPr>
          <t>Neil Ogden:</t>
        </r>
        <r>
          <rPr>
            <sz val="9"/>
            <color indexed="81"/>
            <rFont val="Tahoma"/>
            <family val="2"/>
          </rPr>
          <t xml:space="preserve">
Note actual question is 4 marks AO1 &amp; 2 marks AO3.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F42" authorId="0" shapeId="0" xr:uid="{6F4DF4BE-0D0E-4B98-AE88-670CA679E394}">
      <text>
        <r>
          <rPr>
            <b/>
            <sz val="9"/>
            <color indexed="81"/>
            <rFont val="Tahoma"/>
            <family val="2"/>
          </rPr>
          <t>Neil Ogden:</t>
        </r>
        <r>
          <rPr>
            <sz val="9"/>
            <color indexed="81"/>
            <rFont val="Tahoma"/>
            <family val="2"/>
          </rPr>
          <t xml:space="preserve">
Note actual question is 2 marks AO1 &amp; 3 marks AO3.</t>
        </r>
      </text>
    </comment>
    <comment ref="F45" authorId="0" shapeId="0" xr:uid="{E58300E9-02A4-48E9-8D95-B45D3706FA92}">
      <text>
        <r>
          <rPr>
            <b/>
            <sz val="9"/>
            <color indexed="81"/>
            <rFont val="Tahoma"/>
            <family val="2"/>
          </rPr>
          <t>Neil Ogden:</t>
        </r>
        <r>
          <rPr>
            <sz val="9"/>
            <color indexed="81"/>
            <rFont val="Tahoma"/>
            <family val="2"/>
          </rPr>
          <t xml:space="preserve">
Note actual question is 2 marks AO1 &amp; 2 marks AO3.</t>
        </r>
      </text>
    </comment>
    <comment ref="E48" authorId="0" shapeId="0" xr:uid="{0D6966E2-8723-4A72-8895-DBCAEF1A6153}">
      <text>
        <r>
          <rPr>
            <b/>
            <sz val="9"/>
            <color indexed="81"/>
            <rFont val="Tahoma"/>
            <family val="2"/>
          </rPr>
          <t>Neil Ogden:</t>
        </r>
        <r>
          <rPr>
            <sz val="9"/>
            <color indexed="81"/>
            <rFont val="Tahoma"/>
            <family val="2"/>
          </rPr>
          <t xml:space="preserve">
Note actual question is 2 marks RPR &amp; 2 marks Geometry and measures.</t>
        </r>
      </text>
    </comment>
    <comment ref="F48" authorId="0" shapeId="0" xr:uid="{EBC9D4EE-62FF-40C2-8578-E5EF859AC6BC}">
      <text>
        <r>
          <rPr>
            <b/>
            <sz val="9"/>
            <color indexed="81"/>
            <rFont val="Tahoma"/>
            <family val="2"/>
          </rPr>
          <t>Neil Ogden:</t>
        </r>
        <r>
          <rPr>
            <sz val="9"/>
            <color indexed="81"/>
            <rFont val="Tahoma"/>
            <family val="2"/>
          </rPr>
          <t xml:space="preserve">
Note actual question is 1 mark AO1, 1 mark AO2 &amp; 2 marks AO3.</t>
        </r>
      </text>
    </comment>
    <comment ref="F52" authorId="0" shapeId="0" xr:uid="{F0265DA4-A13F-42B7-857F-A94D2565D9BE}">
      <text>
        <r>
          <rPr>
            <b/>
            <sz val="9"/>
            <color indexed="81"/>
            <rFont val="Tahoma"/>
            <family val="2"/>
          </rPr>
          <t>Neil Ogden:</t>
        </r>
        <r>
          <rPr>
            <sz val="9"/>
            <color indexed="81"/>
            <rFont val="Tahoma"/>
            <family val="2"/>
          </rPr>
          <t xml:space="preserve">
Note actual question is 2 marks AO1, 1 mark AO2 &amp; 2 marks AO3.</t>
        </r>
      </text>
    </comment>
    <comment ref="F57" authorId="0" shapeId="0" xr:uid="{A34AD48A-0442-4301-8096-4F5798656DAD}">
      <text>
        <r>
          <rPr>
            <b/>
            <sz val="9"/>
            <color indexed="81"/>
            <rFont val="Tahoma"/>
            <family val="2"/>
          </rPr>
          <t>Neil Ogden:</t>
        </r>
        <r>
          <rPr>
            <sz val="9"/>
            <color indexed="81"/>
            <rFont val="Tahoma"/>
            <family val="2"/>
          </rPr>
          <t xml:space="preserve">
Note actual question is 1 mark AO1 &amp; 1 mark AO2.</t>
        </r>
      </text>
    </comment>
    <comment ref="F58" authorId="0" shapeId="0" xr:uid="{4260647D-8415-4EF4-8CE3-4F10235E186A}">
      <text>
        <r>
          <rPr>
            <b/>
            <sz val="9"/>
            <color indexed="81"/>
            <rFont val="Tahoma"/>
            <family val="2"/>
          </rPr>
          <t>Neil Ogden:</t>
        </r>
        <r>
          <rPr>
            <sz val="9"/>
            <color indexed="81"/>
            <rFont val="Tahoma"/>
            <family val="2"/>
          </rPr>
          <t xml:space="preserve">
Note actual question is 1 mark AO1, 1 mark AO2 &amp; 1 mark AO3.</t>
        </r>
      </text>
    </comment>
    <comment ref="E62" authorId="0" shapeId="0" xr:uid="{F3C578B2-5EEC-46CA-8956-7CB4A9CD7045}">
      <text>
        <r>
          <rPr>
            <b/>
            <sz val="9"/>
            <color indexed="81"/>
            <rFont val="Tahoma"/>
            <family val="2"/>
          </rPr>
          <t>Neil Ogden:</t>
        </r>
        <r>
          <rPr>
            <sz val="9"/>
            <color indexed="81"/>
            <rFont val="Tahoma"/>
            <family val="2"/>
          </rPr>
          <t xml:space="preserve">
Note actual question is 2 marks RPR &amp; 1 mark Statistics.</t>
        </r>
      </text>
    </comment>
    <comment ref="F62" authorId="0" shapeId="0" xr:uid="{BEF84346-7641-4C54-B4FE-3EBA93D4E388}">
      <text>
        <r>
          <rPr>
            <b/>
            <sz val="9"/>
            <color indexed="81"/>
            <rFont val="Tahoma"/>
            <family val="2"/>
          </rPr>
          <t>Neil Ogden:</t>
        </r>
        <r>
          <rPr>
            <sz val="9"/>
            <color indexed="81"/>
            <rFont val="Tahoma"/>
            <family val="2"/>
          </rPr>
          <t xml:space="preserve">
Note actual question is 1 mark AO1, 1 mark AO2 &amp; 1 mark AO3.</t>
        </r>
      </text>
    </comment>
    <comment ref="E64" authorId="0" shapeId="0" xr:uid="{D031F201-1310-4716-BD61-3D2DA45DA840}">
      <text>
        <r>
          <rPr>
            <b/>
            <sz val="9"/>
            <color indexed="81"/>
            <rFont val="Tahoma"/>
            <family val="2"/>
          </rPr>
          <t>Neil Ogden:</t>
        </r>
        <r>
          <rPr>
            <sz val="9"/>
            <color indexed="81"/>
            <rFont val="Tahoma"/>
            <family val="2"/>
          </rPr>
          <t xml:space="preserve">
Note actual question is 1 mark Number &amp; 4 marks RPR.</t>
        </r>
      </text>
    </comment>
    <comment ref="F64" authorId="0" shapeId="0" xr:uid="{5C7E6993-87A1-4719-82EA-DB2B84C1F5C6}">
      <text>
        <r>
          <rPr>
            <b/>
            <sz val="9"/>
            <color indexed="81"/>
            <rFont val="Tahoma"/>
            <family val="2"/>
          </rPr>
          <t>Neil Ogden:</t>
        </r>
        <r>
          <rPr>
            <sz val="9"/>
            <color indexed="81"/>
            <rFont val="Tahoma"/>
            <family val="2"/>
          </rPr>
          <t xml:space="preserve">
Note actual question is 3 marks AO1 &amp; 2 marks AO3.</t>
        </r>
      </text>
    </comment>
    <comment ref="E65" authorId="0" shapeId="0" xr:uid="{EB7F9A32-0910-4DC5-9904-E15109B853BB}">
      <text>
        <r>
          <rPr>
            <b/>
            <sz val="9"/>
            <color indexed="81"/>
            <rFont val="Tahoma"/>
            <family val="2"/>
          </rPr>
          <t>Neil Ogden:</t>
        </r>
        <r>
          <rPr>
            <sz val="9"/>
            <color indexed="81"/>
            <rFont val="Tahoma"/>
            <family val="2"/>
          </rPr>
          <t xml:space="preserve">
Note actual question is 1 mark Number, 1 mark Algebra &amp; 2 marks RPR.</t>
        </r>
      </text>
    </comment>
    <comment ref="F65" authorId="0" shapeId="0" xr:uid="{A2C5278C-743A-4579-9371-00711A0C427C}">
      <text>
        <r>
          <rPr>
            <b/>
            <sz val="9"/>
            <color indexed="81"/>
            <rFont val="Tahoma"/>
            <family val="2"/>
          </rPr>
          <t>Neil Ogden:</t>
        </r>
        <r>
          <rPr>
            <sz val="9"/>
            <color indexed="81"/>
            <rFont val="Tahoma"/>
            <family val="2"/>
          </rPr>
          <t xml:space="preserve">
Note actual question is 1 mark AO1, 1 mark AO2 &amp; 2 marks AO3.</t>
        </r>
      </text>
    </comment>
    <comment ref="E71" authorId="0" shapeId="0" xr:uid="{F6059297-B327-477E-9723-A3409F144222}">
      <text>
        <r>
          <rPr>
            <b/>
            <sz val="9"/>
            <color indexed="81"/>
            <rFont val="Tahoma"/>
            <family val="2"/>
          </rPr>
          <t>Neil Ogden:</t>
        </r>
        <r>
          <rPr>
            <sz val="9"/>
            <color indexed="81"/>
            <rFont val="Tahoma"/>
            <family val="2"/>
          </rPr>
          <t xml:space="preserve">
Note actual question is 4 marks Algebra &amp; 2 marks Geometry and measures.</t>
        </r>
      </text>
    </comment>
    <comment ref="F71" authorId="0" shapeId="0" xr:uid="{C89FF259-8CD5-4F4A-92B5-1EF9281973AE}">
      <text>
        <r>
          <rPr>
            <b/>
            <sz val="9"/>
            <color indexed="81"/>
            <rFont val="Tahoma"/>
            <family val="2"/>
          </rPr>
          <t>Neil Ogden:</t>
        </r>
        <r>
          <rPr>
            <sz val="9"/>
            <color indexed="81"/>
            <rFont val="Tahoma"/>
            <family val="2"/>
          </rPr>
          <t xml:space="preserve">
Note actual question is 1 mark AO1 &amp; 5 marks AO3.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28" authorId="0" shapeId="0" xr:uid="{C5CE56A3-FB92-4290-9816-B700E47D7E8D}">
      <text>
        <r>
          <rPr>
            <b/>
            <sz val="9"/>
            <color indexed="81"/>
            <rFont val="Tahoma"/>
            <family val="2"/>
          </rPr>
          <t>Neil Ogden:</t>
        </r>
        <r>
          <rPr>
            <sz val="9"/>
            <color indexed="81"/>
            <rFont val="Tahoma"/>
            <family val="2"/>
          </rPr>
          <t xml:space="preserve">
Note actual question is 2 marks RPR &amp; 1 mark Statistics.</t>
        </r>
      </text>
    </comment>
    <comment ref="F28" authorId="0" shapeId="0" xr:uid="{B8026F64-AFE6-443D-A8A7-86FC7CA137CD}">
      <text>
        <r>
          <rPr>
            <b/>
            <sz val="9"/>
            <color indexed="81"/>
            <rFont val="Tahoma"/>
            <family val="2"/>
          </rPr>
          <t>Neil Ogden:</t>
        </r>
        <r>
          <rPr>
            <sz val="9"/>
            <color indexed="81"/>
            <rFont val="Tahoma"/>
            <family val="2"/>
          </rPr>
          <t xml:space="preserve">
Note actual question is 1 mark AO1, 1 mark AO2 &amp; 1 mark AO3.</t>
        </r>
      </text>
    </comment>
    <comment ref="E31" authorId="0" shapeId="0" xr:uid="{4A591215-A8BF-4EB4-A82F-A1FF387DDAE6}">
      <text>
        <r>
          <rPr>
            <b/>
            <sz val="9"/>
            <color indexed="81"/>
            <rFont val="Tahoma"/>
            <family val="2"/>
          </rPr>
          <t>Neil Ogden:</t>
        </r>
        <r>
          <rPr>
            <sz val="9"/>
            <color indexed="81"/>
            <rFont val="Tahoma"/>
            <family val="2"/>
          </rPr>
          <t xml:space="preserve">
Note actual question is 4 marks Number &amp; 2 marks RPR.</t>
        </r>
      </text>
    </comment>
    <comment ref="F31" authorId="0" shapeId="0" xr:uid="{609B8615-1853-4295-BA3B-C5B17085CC02}">
      <text>
        <r>
          <rPr>
            <b/>
            <sz val="9"/>
            <color indexed="81"/>
            <rFont val="Tahoma"/>
            <family val="2"/>
          </rPr>
          <t>Neil Ogden:</t>
        </r>
        <r>
          <rPr>
            <sz val="9"/>
            <color indexed="81"/>
            <rFont val="Tahoma"/>
            <family val="2"/>
          </rPr>
          <t xml:space="preserve">
Note actual question is 3 marks AO1 &amp; 3 marks AO3.</t>
        </r>
      </text>
    </comment>
    <comment ref="F36" authorId="0" shapeId="0" xr:uid="{B639C8F1-A71B-4AF6-81FF-20D71C8DC066}">
      <text>
        <r>
          <rPr>
            <b/>
            <sz val="9"/>
            <color indexed="81"/>
            <rFont val="Tahoma"/>
            <family val="2"/>
          </rPr>
          <t>Neil Ogden:</t>
        </r>
        <r>
          <rPr>
            <sz val="9"/>
            <color indexed="81"/>
            <rFont val="Tahoma"/>
            <family val="2"/>
          </rPr>
          <t xml:space="preserve">
Note actual question is 1 mark AO1 &amp; 1 mark AO3.</t>
        </r>
      </text>
    </comment>
    <comment ref="F37" authorId="0" shapeId="0" xr:uid="{5E564E7C-9B63-4F62-8D69-F17C7FF5AB23}">
      <text>
        <r>
          <rPr>
            <b/>
            <sz val="9"/>
            <color indexed="81"/>
            <rFont val="Tahoma"/>
            <family val="2"/>
          </rPr>
          <t>Neil Ogden:</t>
        </r>
        <r>
          <rPr>
            <sz val="9"/>
            <color indexed="81"/>
            <rFont val="Tahoma"/>
            <family val="2"/>
          </rPr>
          <t xml:space="preserve">
Note actual question is 1 mark AO1 &amp; 1 mark AO3.</t>
        </r>
      </text>
    </comment>
    <comment ref="F39" authorId="0" shapeId="0" xr:uid="{1F9FB51A-6D53-4B75-A638-A1E9F8ED1C80}">
      <text>
        <r>
          <rPr>
            <b/>
            <sz val="9"/>
            <color indexed="81"/>
            <rFont val="Tahoma"/>
            <family val="2"/>
          </rPr>
          <t>Neil Ogden:</t>
        </r>
        <r>
          <rPr>
            <sz val="9"/>
            <color indexed="81"/>
            <rFont val="Tahoma"/>
            <family val="2"/>
          </rPr>
          <t xml:space="preserve">
Note actual question is 2 marks AO1 &amp; 1 mark AO2.</t>
        </r>
      </text>
    </comment>
    <comment ref="F40" authorId="0" shapeId="0" xr:uid="{1CA845D8-26C7-4991-8D3D-FB780AF4FF93}">
      <text>
        <r>
          <rPr>
            <b/>
            <sz val="9"/>
            <color indexed="81"/>
            <rFont val="Tahoma"/>
            <family val="2"/>
          </rPr>
          <t>Neil Ogden:</t>
        </r>
        <r>
          <rPr>
            <sz val="9"/>
            <color indexed="81"/>
            <rFont val="Tahoma"/>
            <family val="2"/>
          </rPr>
          <t xml:space="preserve">
Note actual question is 1 mark AO1 &amp; 1 mark AO2.</t>
        </r>
      </text>
    </comment>
    <comment ref="F41" authorId="0" shapeId="0" xr:uid="{65F104FE-4082-46F6-91CD-0DD7B84D80CF}">
      <text>
        <r>
          <rPr>
            <b/>
            <sz val="9"/>
            <color indexed="81"/>
            <rFont val="Tahoma"/>
            <family val="2"/>
          </rPr>
          <t>Neil Ogden:</t>
        </r>
        <r>
          <rPr>
            <sz val="9"/>
            <color indexed="81"/>
            <rFont val="Tahoma"/>
            <family val="2"/>
          </rPr>
          <t xml:space="preserve">
Note actual question is 2 marks AO1 &amp; 2 marks AO3.</t>
        </r>
      </text>
    </comment>
    <comment ref="E46" authorId="0" shapeId="0" xr:uid="{45C53B90-DF47-4649-B59B-D54D8EA3FC86}">
      <text>
        <r>
          <rPr>
            <b/>
            <sz val="9"/>
            <color indexed="81"/>
            <rFont val="Tahoma"/>
            <family val="2"/>
          </rPr>
          <t>Neil Ogden:</t>
        </r>
        <r>
          <rPr>
            <sz val="9"/>
            <color indexed="81"/>
            <rFont val="Tahoma"/>
            <family val="2"/>
          </rPr>
          <t xml:space="preserve">
Note actual question is 3 marks Number &amp; 2 marks RPR.</t>
        </r>
      </text>
    </comment>
    <comment ref="F46" authorId="0" shapeId="0" xr:uid="{E09557ED-B436-4FAE-B799-B2133443EB76}">
      <text>
        <r>
          <rPr>
            <b/>
            <sz val="9"/>
            <color indexed="81"/>
            <rFont val="Tahoma"/>
            <family val="2"/>
          </rPr>
          <t>Neil Ogden:</t>
        </r>
        <r>
          <rPr>
            <sz val="9"/>
            <color indexed="81"/>
            <rFont val="Tahoma"/>
            <family val="2"/>
          </rPr>
          <t xml:space="preserve">
Note actual question is 2 marks AO1 &amp; 3 marks AO3.</t>
        </r>
      </text>
    </comment>
    <comment ref="E60" authorId="0" shapeId="0" xr:uid="{80028EA5-0D70-475A-96E9-0A109C39D814}">
      <text>
        <r>
          <rPr>
            <b/>
            <sz val="9"/>
            <color indexed="81"/>
            <rFont val="Tahoma"/>
            <family val="2"/>
          </rPr>
          <t>Neil Ogden:</t>
        </r>
        <r>
          <rPr>
            <sz val="9"/>
            <color indexed="81"/>
            <rFont val="Tahoma"/>
            <family val="2"/>
          </rPr>
          <t xml:space="preserve">
Note actual question is 1 mark Number &amp; 2 marks RPR.</t>
        </r>
      </text>
    </comment>
    <comment ref="F60" authorId="0" shapeId="0" xr:uid="{3C28690A-103E-48FF-985B-67082E85329C}">
      <text>
        <r>
          <rPr>
            <b/>
            <sz val="9"/>
            <color indexed="81"/>
            <rFont val="Tahoma"/>
            <family val="2"/>
          </rPr>
          <t>Neil Ogden:</t>
        </r>
        <r>
          <rPr>
            <sz val="9"/>
            <color indexed="81"/>
            <rFont val="Tahoma"/>
            <family val="2"/>
          </rPr>
          <t xml:space="preserve">
Note actual question is 1 mark AO1 &amp; 2 marks AO3.</t>
        </r>
      </text>
    </comment>
    <comment ref="E61" authorId="0" shapeId="0" xr:uid="{6C89E10C-9E43-4A75-AA22-80CEDA800DF4}">
      <text>
        <r>
          <rPr>
            <b/>
            <sz val="9"/>
            <color indexed="81"/>
            <rFont val="Tahoma"/>
            <family val="2"/>
          </rPr>
          <t>Neil Ogden:</t>
        </r>
        <r>
          <rPr>
            <sz val="9"/>
            <color indexed="81"/>
            <rFont val="Tahoma"/>
            <family val="2"/>
          </rPr>
          <t xml:space="preserve">
Note actual question is 1 mark Number &amp; 2 marks RPR.</t>
        </r>
      </text>
    </comment>
    <comment ref="F61" authorId="0" shapeId="0" xr:uid="{C0F0B032-406B-4C98-9A98-60863ACB26E9}">
      <text>
        <r>
          <rPr>
            <b/>
            <sz val="9"/>
            <color indexed="81"/>
            <rFont val="Tahoma"/>
            <family val="2"/>
          </rPr>
          <t>Neil Ogden:</t>
        </r>
        <r>
          <rPr>
            <sz val="9"/>
            <color indexed="81"/>
            <rFont val="Tahoma"/>
            <family val="2"/>
          </rPr>
          <t xml:space="preserve">
Note actual question is 1 mark AO1 &amp; 2 marks AO3.</t>
        </r>
      </text>
    </comment>
    <comment ref="F62" authorId="0" shapeId="0" xr:uid="{4F049027-5064-4BB1-9E91-D7D83A1CFC97}">
      <text>
        <r>
          <rPr>
            <b/>
            <sz val="9"/>
            <color indexed="81"/>
            <rFont val="Tahoma"/>
            <family val="2"/>
          </rPr>
          <t>Neil Ogden:</t>
        </r>
        <r>
          <rPr>
            <sz val="9"/>
            <color indexed="81"/>
            <rFont val="Tahoma"/>
            <family val="2"/>
          </rPr>
          <t xml:space="preserve">
Note actual question is 3 marks AO1 &amp; 2 marks AO3.</t>
        </r>
      </text>
    </comment>
    <comment ref="F67" authorId="0" shapeId="0" xr:uid="{542FB784-1B7D-4C5F-A1E5-E6864F94F5D6}">
      <text>
        <r>
          <rPr>
            <b/>
            <sz val="9"/>
            <color indexed="81"/>
            <rFont val="Tahoma"/>
            <family val="2"/>
          </rPr>
          <t>Neil Ogden:</t>
        </r>
        <r>
          <rPr>
            <sz val="9"/>
            <color indexed="81"/>
            <rFont val="Tahoma"/>
            <family val="2"/>
          </rPr>
          <t xml:space="preserve">
Note actual question is 1 mark AO1, 1 mark AO2 &amp; 1 mark AO3.</t>
        </r>
      </text>
    </comment>
    <comment ref="F68" authorId="0" shapeId="0" xr:uid="{EA6CCFB1-5497-44F9-AE64-8F0BF71BF884}">
      <text>
        <r>
          <rPr>
            <b/>
            <sz val="9"/>
            <color indexed="81"/>
            <rFont val="Tahoma"/>
            <family val="2"/>
          </rPr>
          <t>Neil Ogden:</t>
        </r>
        <r>
          <rPr>
            <sz val="9"/>
            <color indexed="81"/>
            <rFont val="Tahoma"/>
            <family val="2"/>
          </rPr>
          <t xml:space="preserve">
Note actual question is 2 marks AO1 &amp; 1 mark AO3.</t>
        </r>
      </text>
    </comment>
    <comment ref="E72" authorId="0" shapeId="0" xr:uid="{7B828E53-31AC-4EE6-B8EF-C68824D7450B}">
      <text>
        <r>
          <rPr>
            <b/>
            <sz val="9"/>
            <color indexed="81"/>
            <rFont val="Tahoma"/>
            <family val="2"/>
          </rPr>
          <t>Neil Ogden:</t>
        </r>
        <r>
          <rPr>
            <sz val="9"/>
            <color indexed="81"/>
            <rFont val="Tahoma"/>
            <family val="2"/>
          </rPr>
          <t xml:space="preserve">
Note actual question is 1 mark Algebra &amp; 3 marks RPR.</t>
        </r>
      </text>
    </comment>
    <comment ref="F72" authorId="0" shapeId="0" xr:uid="{55E12BA5-9DFE-4F80-ADAA-E25272AC2CA3}">
      <text>
        <r>
          <rPr>
            <b/>
            <sz val="9"/>
            <color indexed="81"/>
            <rFont val="Tahoma"/>
            <family val="2"/>
          </rPr>
          <t>Neil Ogden:</t>
        </r>
        <r>
          <rPr>
            <sz val="9"/>
            <color indexed="81"/>
            <rFont val="Tahoma"/>
            <family val="2"/>
          </rPr>
          <t xml:space="preserve">
Note actual question is 2 marks AO1 &amp; 2 marks AO3.</t>
        </r>
      </text>
    </comment>
  </commentList>
</comments>
</file>

<file path=xl/sharedStrings.xml><?xml version="1.0" encoding="utf-8"?>
<sst xmlns="http://schemas.openxmlformats.org/spreadsheetml/2006/main" count="1293" uniqueCount="365">
  <si>
    <t>Question</t>
  </si>
  <si>
    <t>Mark</t>
  </si>
  <si>
    <t>Topic</t>
  </si>
  <si>
    <t>AO</t>
  </si>
  <si>
    <t>Mark scored</t>
  </si>
  <si>
    <t>Statistics</t>
  </si>
  <si>
    <t>AO2</t>
  </si>
  <si>
    <t>Geometry and measures</t>
  </si>
  <si>
    <t>AO1</t>
  </si>
  <si>
    <t>AO3</t>
  </si>
  <si>
    <t>Number</t>
  </si>
  <si>
    <t>Algebra</t>
  </si>
  <si>
    <t>Max</t>
  </si>
  <si>
    <t>% of max</t>
  </si>
  <si>
    <t>Ratio, proportion and rates of change</t>
  </si>
  <si>
    <t>Probability</t>
  </si>
  <si>
    <t>Total mark</t>
  </si>
  <si>
    <t>J560/01</t>
  </si>
  <si>
    <t>J560/02</t>
  </si>
  <si>
    <t>J560/03</t>
  </si>
  <si>
    <t>Total Number marks</t>
  </si>
  <si>
    <t>Total Algebra marks</t>
  </si>
  <si>
    <t>Total RPR marks</t>
  </si>
  <si>
    <t>Total G&amp;M marks</t>
  </si>
  <si>
    <t>Total Probability marks</t>
  </si>
  <si>
    <t>Total Statistics marks</t>
  </si>
  <si>
    <t>Total</t>
  </si>
  <si>
    <t>Overall</t>
  </si>
  <si>
    <t>Marks received</t>
  </si>
  <si>
    <t>Marks available</t>
  </si>
  <si>
    <t>Class Average mark</t>
  </si>
  <si>
    <t>Class Average %</t>
  </si>
  <si>
    <t>Class average</t>
  </si>
  <si>
    <t>Total (/300)</t>
  </si>
  <si>
    <t>Max Mark</t>
  </si>
  <si>
    <t>Description</t>
  </si>
  <si>
    <t>grade</t>
  </si>
  <si>
    <t>Grade</t>
  </si>
  <si>
    <t>u</t>
  </si>
  <si>
    <t>U</t>
  </si>
  <si>
    <t>Class position</t>
  </si>
  <si>
    <t>total (/100)</t>
  </si>
  <si>
    <t>Table 1: Whole class performance</t>
  </si>
  <si>
    <t>↓</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</si>
  <si>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</si>
  <si>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</si>
  <si>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</si>
  <si>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</si>
  <si>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</si>
  <si>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</si>
  <si>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</si>
  <si>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</si>
  <si>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</si>
  <si>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</si>
  <si>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</si>
  <si>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</si>
  <si>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</si>
  <si>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</si>
  <si>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</si>
  <si>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</si>
  <si>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</si>
  <si>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</si>
  <si>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</si>
  <si>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</si>
  <si>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</si>
  <si>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</si>
  <si>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</si>
  <si>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</si>
  <si>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</si>
  <si>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</si>
  <si>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</si>
  <si>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</si>
  <si>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</si>
  <si>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</si>
  <si>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</si>
  <si>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</si>
  <si>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</si>
  <si>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</si>
  <si>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</si>
  <si>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RPR</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</si>
  <si>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</si>
  <si>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</si>
  <si>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1a</t>
  </si>
  <si>
    <t>1b</t>
  </si>
  <si>
    <t>2a</t>
  </si>
  <si>
    <t>2b</t>
  </si>
  <si>
    <t>4b</t>
  </si>
  <si>
    <t>5a</t>
  </si>
  <si>
    <t>5b</t>
  </si>
  <si>
    <t>6</t>
  </si>
  <si>
    <t>7a</t>
  </si>
  <si>
    <t>7b</t>
  </si>
  <si>
    <t>8a</t>
  </si>
  <si>
    <t>9</t>
  </si>
  <si>
    <t>10</t>
  </si>
  <si>
    <t>11</t>
  </si>
  <si>
    <t>12</t>
  </si>
  <si>
    <t>13</t>
  </si>
  <si>
    <t>14</t>
  </si>
  <si>
    <t>15</t>
  </si>
  <si>
    <t>16</t>
  </si>
  <si>
    <t>17a</t>
  </si>
  <si>
    <t>17b</t>
  </si>
  <si>
    <t>17c</t>
  </si>
  <si>
    <t>19a</t>
  </si>
  <si>
    <t>19b</t>
  </si>
  <si>
    <t>4a</t>
  </si>
  <si>
    <t>8b</t>
  </si>
  <si>
    <t>9a</t>
  </si>
  <si>
    <t>9b</t>
  </si>
  <si>
    <t>11a</t>
  </si>
  <si>
    <t>11b</t>
  </si>
  <si>
    <t>12a</t>
  </si>
  <si>
    <t>12b</t>
  </si>
  <si>
    <t>13b</t>
  </si>
  <si>
    <t>14b</t>
  </si>
  <si>
    <t>21a</t>
  </si>
  <si>
    <t>21b</t>
  </si>
  <si>
    <t>22a</t>
  </si>
  <si>
    <t>22b</t>
  </si>
  <si>
    <t>1ai</t>
  </si>
  <si>
    <t>1bi</t>
  </si>
  <si>
    <t>1bii</t>
  </si>
  <si>
    <t>6a</t>
  </si>
  <si>
    <t>6b</t>
  </si>
  <si>
    <t>10a</t>
  </si>
  <si>
    <t>10b</t>
  </si>
  <si>
    <t>14a</t>
  </si>
  <si>
    <t>15a</t>
  </si>
  <si>
    <t>1aii</t>
  </si>
  <si>
    <t>% of max mark</t>
  </si>
  <si>
    <t>Student 1 data</t>
  </si>
  <si>
    <t>Student 2 data</t>
  </si>
  <si>
    <t>Student 3 data</t>
  </si>
  <si>
    <t>Student 4 data</t>
  </si>
  <si>
    <t>Student 5 data</t>
  </si>
  <si>
    <t>Student 6 data</t>
  </si>
  <si>
    <t>Student 7 data</t>
  </si>
  <si>
    <t>Student 8 data</t>
  </si>
  <si>
    <t>Student 9 data</t>
  </si>
  <si>
    <t>3</t>
  </si>
  <si>
    <t>8</t>
  </si>
  <si>
    <t>13a</t>
  </si>
  <si>
    <t>13c</t>
  </si>
  <si>
    <t>15b</t>
  </si>
  <si>
    <t>18</t>
  </si>
  <si>
    <t>19</t>
  </si>
  <si>
    <t>20</t>
  </si>
  <si>
    <t>21</t>
  </si>
  <si>
    <t>22c</t>
  </si>
  <si>
    <t>24</t>
  </si>
  <si>
    <t>17bi</t>
  </si>
  <si>
    <t>17bii</t>
  </si>
  <si>
    <t>22</t>
  </si>
  <si>
    <t>23</t>
  </si>
  <si>
    <t>7</t>
  </si>
  <si>
    <t>17</t>
  </si>
  <si>
    <t>Common with Higher J560/06?</t>
  </si>
  <si>
    <t>Common with Higher J560/05?</t>
  </si>
  <si>
    <t>Yes - Q3</t>
  </si>
  <si>
    <t>Yes - Q5a</t>
  </si>
  <si>
    <t>Yes - Q5b</t>
  </si>
  <si>
    <t>Yes - Q10</t>
  </si>
  <si>
    <t>Common with Higher J560/04?</t>
  </si>
  <si>
    <t>Yes - Q4a</t>
  </si>
  <si>
    <t>Yes - Q6</t>
  </si>
  <si>
    <t>Yes - Q1a</t>
  </si>
  <si>
    <t>Yes - Q1b</t>
  </si>
  <si>
    <t>Yes - Q7b</t>
  </si>
  <si>
    <t>Name:</t>
  </si>
  <si>
    <t>Overall mark:</t>
  </si>
  <si>
    <t>Overall grade:</t>
  </si>
  <si>
    <t>Common questions</t>
  </si>
  <si>
    <t>Maximum mark available</t>
  </si>
  <si>
    <t>% of maximum mark</t>
  </si>
  <si>
    <t>Total for J560/03</t>
  </si>
  <si>
    <t>Total for J560/02</t>
  </si>
  <si>
    <t>Total for J560/01</t>
  </si>
  <si>
    <r>
      <t xml:space="preserve">J560/01 - November 2021
</t>
    </r>
    <r>
      <rPr>
        <b/>
        <sz val="11"/>
        <color theme="1"/>
        <rFont val="Arial"/>
        <family val="2"/>
      </rPr>
      <t>Calculator</t>
    </r>
  </si>
  <si>
    <t>November 2021 J560/01 grade boundaries</t>
  </si>
  <si>
    <r>
      <t xml:space="preserve">J560/02 - November 2021
</t>
    </r>
    <r>
      <rPr>
        <b/>
        <sz val="11"/>
        <color theme="1"/>
        <rFont val="Arial"/>
        <family val="2"/>
      </rPr>
      <t>Non-calculator</t>
    </r>
  </si>
  <si>
    <t>November 2021 J560/02 grade boundaries</t>
  </si>
  <si>
    <r>
      <t xml:space="preserve">J560/03 - November 2021
</t>
    </r>
    <r>
      <rPr>
        <b/>
        <sz val="11"/>
        <color theme="1"/>
        <rFont val="Arial"/>
        <family val="2"/>
      </rPr>
      <t>Calculator</t>
    </r>
  </si>
  <si>
    <t>November 2021 J560/03 grade boundaries</t>
  </si>
  <si>
    <t xml:space="preserve"> </t>
  </si>
  <si>
    <t>Overall November 2021 Foundation J560 grade boundaries</t>
  </si>
  <si>
    <t>2c</t>
  </si>
  <si>
    <t>2d</t>
  </si>
  <si>
    <t>3a</t>
  </si>
  <si>
    <t>3b</t>
  </si>
  <si>
    <t>12c</t>
  </si>
  <si>
    <t>12d</t>
  </si>
  <si>
    <t>20ai</t>
  </si>
  <si>
    <t>20aii</t>
  </si>
  <si>
    <t>20aiii</t>
  </si>
  <si>
    <t>20b</t>
  </si>
  <si>
    <t>Yes - Q4</t>
  </si>
  <si>
    <t>Yes - Q7ai</t>
  </si>
  <si>
    <t>Yes - Q7aii</t>
  </si>
  <si>
    <t>Yes - Q7aiii</t>
  </si>
  <si>
    <t>Yes - Q9</t>
  </si>
  <si>
    <t>1c</t>
  </si>
  <si>
    <t>7bi</t>
  </si>
  <si>
    <t>7bii</t>
  </si>
  <si>
    <t>10c</t>
  </si>
  <si>
    <t>16a</t>
  </si>
  <si>
    <t>16b</t>
  </si>
  <si>
    <t>18a</t>
  </si>
  <si>
    <t>18b</t>
  </si>
  <si>
    <t>18ci</t>
  </si>
  <si>
    <t>18cii</t>
  </si>
  <si>
    <t>18d</t>
  </si>
  <si>
    <t>21c</t>
  </si>
  <si>
    <t>Yes - Q6a</t>
  </si>
  <si>
    <t>Yes - Q6b</t>
  </si>
  <si>
    <t>Yes - Q4b</t>
  </si>
  <si>
    <t>Yes - Q4ci</t>
  </si>
  <si>
    <t>Yes - Q4cii</t>
  </si>
  <si>
    <t>Yes - Q4d</t>
  </si>
  <si>
    <t>1d</t>
  </si>
  <si>
    <t>5</t>
  </si>
  <si>
    <t>11c</t>
  </si>
  <si>
    <t>14c</t>
  </si>
  <si>
    <t>18bi</t>
  </si>
  <si>
    <t>18bii</t>
  </si>
  <si>
    <t>21bi</t>
  </si>
  <si>
    <t>21bii</t>
  </si>
  <si>
    <t>22di</t>
  </si>
  <si>
    <t>22dii</t>
  </si>
  <si>
    <t>Yes - Q1c</t>
  </si>
  <si>
    <t>Yes - Q2a</t>
  </si>
  <si>
    <t>Yes - Q2b</t>
  </si>
  <si>
    <t>Yes - Q5bi</t>
  </si>
  <si>
    <t>Yes - Q5bii</t>
  </si>
  <si>
    <t>14ai</t>
  </si>
  <si>
    <t>14aii</t>
  </si>
  <si>
    <t>Measure length of line</t>
  </si>
  <si>
    <t>Measure angle</t>
  </si>
  <si>
    <t>Draw lines of symmetry</t>
  </si>
  <si>
    <t>Identify an odd number</t>
  </si>
  <si>
    <t>Identify a square number</t>
  </si>
  <si>
    <t>Identify a prime number</t>
  </si>
  <si>
    <t>Identify a multiple</t>
  </si>
  <si>
    <t>Order of rotation symmetry</t>
  </si>
  <si>
    <t>Round to the nearest 10</t>
  </si>
  <si>
    <t>Round to 3 significant figures</t>
  </si>
  <si>
    <t>Calculate range</t>
  </si>
  <si>
    <t>Calculate mean</t>
  </si>
  <si>
    <t>Order numbers</t>
  </si>
  <si>
    <t>Write down coordinates</t>
  </si>
  <si>
    <t>Plot a point</t>
  </si>
  <si>
    <t>Reverse number problem</t>
  </si>
  <si>
    <t>Factorise</t>
  </si>
  <si>
    <t>Find area of composite shapes</t>
  </si>
  <si>
    <t>Interpret conversion graph</t>
  </si>
  <si>
    <t>Direct proportion explanation</t>
  </si>
  <si>
    <t>Money calculation</t>
  </si>
  <si>
    <t>Complete probability table</t>
  </si>
  <si>
    <t>Solve an equation</t>
  </si>
  <si>
    <t>Simplify an expression</t>
  </si>
  <si>
    <t>Identify next term in sequence</t>
  </si>
  <si>
    <t>Currency conversion problem</t>
  </si>
  <si>
    <t>Identify sequence rule</t>
  </si>
  <si>
    <t>Interpret sequence rule</t>
  </si>
  <si>
    <t>Match equations to graphs</t>
  </si>
  <si>
    <t>Money problem</t>
  </si>
  <si>
    <t>Similar shapes</t>
  </si>
  <si>
    <t>Find a probability</t>
  </si>
  <si>
    <t>Identify angle type</t>
  </si>
  <si>
    <t>LCM problem</t>
  </si>
  <si>
    <t>HCF problem</t>
  </si>
  <si>
    <t>Complete tree diagram</t>
  </si>
  <si>
    <t>Interpret tree diagram</t>
  </si>
  <si>
    <t>Understand probability</t>
  </si>
  <si>
    <t>Percentage increase</t>
  </si>
  <si>
    <t>Simultaneous equations</t>
  </si>
  <si>
    <t>Use trigonometry</t>
  </si>
  <si>
    <t>Compound interest</t>
  </si>
  <si>
    <r>
      <t xml:space="preserve">Use speed = distance </t>
    </r>
    <r>
      <rPr>
        <sz val="10"/>
        <color theme="1"/>
        <rFont val="Calibri"/>
        <family val="2"/>
      </rPr>
      <t>÷</t>
    </r>
    <r>
      <rPr>
        <sz val="10"/>
        <color theme="1"/>
        <rFont val="Arial"/>
        <family val="2"/>
      </rPr>
      <t xml:space="preserve"> time</t>
    </r>
  </si>
  <si>
    <t>Identify a cone</t>
  </si>
  <si>
    <t>Properties of a pentagon</t>
  </si>
  <si>
    <t>Addition involving a negative number</t>
  </si>
  <si>
    <t>Multiplication involving a negative number</t>
  </si>
  <si>
    <t>Division involving a decimal number</t>
  </si>
  <si>
    <t>Multiplication involving a decimal number</t>
  </si>
  <si>
    <t>Inequality symbols</t>
  </si>
  <si>
    <t>Order of operations</t>
  </si>
  <si>
    <t>Calculate a fraction</t>
  </si>
  <si>
    <t>Write fraction as a mixed number</t>
  </si>
  <si>
    <t>Addition involving fractions</t>
  </si>
  <si>
    <t>Division involving a fraction</t>
  </si>
  <si>
    <t>Write a fraction as a decimal</t>
  </si>
  <si>
    <t>Find output of a function machine</t>
  </si>
  <si>
    <t>Find input of a function machine</t>
  </si>
  <si>
    <t>Simplify a ratio</t>
  </si>
  <si>
    <t>Apply direct proportion in a recipe context</t>
  </si>
  <si>
    <t>Complete a sample space</t>
  </si>
  <si>
    <t>Interpret a sample space</t>
  </si>
  <si>
    <t>Perimeter and ratio problem</t>
  </si>
  <si>
    <t>Product of prime factors explanation</t>
  </si>
  <si>
    <t>Calculate with powers</t>
  </si>
  <si>
    <t>Direct proportion problem</t>
  </si>
  <si>
    <t>Angle problem</t>
  </si>
  <si>
    <t>Sampling</t>
  </si>
  <si>
    <t>Understand bias in sampling</t>
  </si>
  <si>
    <t>Interpret quadratic graph</t>
  </si>
  <si>
    <t>Draw quadratic graph</t>
  </si>
  <si>
    <t>Complete table</t>
  </si>
  <si>
    <t>Percentage calculation</t>
  </si>
  <si>
    <t>Limitations of extrapolating</t>
  </si>
  <si>
    <t>Percentage change</t>
  </si>
  <si>
    <t>Interpret a scatter diagram</t>
  </si>
  <si>
    <t>Describe correlation</t>
  </si>
  <si>
    <t>Complete a scatter diagram</t>
  </si>
  <si>
    <t>Volume and length problem</t>
  </si>
  <si>
    <t>Solve inequality</t>
  </si>
  <si>
    <t>Identify direct proportion on a graph</t>
  </si>
  <si>
    <t>Identify inverse proportion on a graph</t>
  </si>
  <si>
    <t>Draw a plan view</t>
  </si>
  <si>
    <t>Calculate volume of a prism</t>
  </si>
  <si>
    <t>Interpret a bar chart</t>
  </si>
  <si>
    <t>Find a ratio and give it in its simplest form</t>
  </si>
  <si>
    <t>Addition involving a square root</t>
  </si>
  <si>
    <t>Calculation with an integer power</t>
  </si>
  <si>
    <t>Money problem, involving percentage and fraction</t>
  </si>
  <si>
    <t>Interpret a pie chart</t>
  </si>
  <si>
    <t>Interpret pie charts</t>
  </si>
  <si>
    <t>Angles in equilateral triangles and a quadrilateral</t>
  </si>
  <si>
    <t>Angles in isosceles triangles and a quadrilateral</t>
  </si>
  <si>
    <t>Rates problem</t>
  </si>
  <si>
    <t>Simplify algebra</t>
  </si>
  <si>
    <t>Complete a Venn diagram</t>
  </si>
  <si>
    <t>Interpret Venn diagrams</t>
  </si>
  <si>
    <t>Calculate the surface area of a shape made from cubes</t>
  </si>
  <si>
    <t>Identify an expression</t>
  </si>
  <si>
    <t>Identify an inequality</t>
  </si>
  <si>
    <t>Identify an equation</t>
  </si>
  <si>
    <t>Rearrange a formula</t>
  </si>
  <si>
    <t>Number problem</t>
  </si>
  <si>
    <t>Write a number in standard form as an ordinary number</t>
  </si>
  <si>
    <t>Order numbers in standard form</t>
  </si>
  <si>
    <t>Calculate the difference between numbers in standard form</t>
  </si>
  <si>
    <t>Draw a reflection</t>
  </si>
  <si>
    <t>Describe a single transformation</t>
  </si>
  <si>
    <t>Calculate relative frequencies</t>
  </si>
  <si>
    <t>Use ratio to calculate a share of an amount</t>
  </si>
  <si>
    <t>Use ratio to calculate a share, given another person's share</t>
  </si>
  <si>
    <t>Understand relative frequencies and bias</t>
  </si>
  <si>
    <t>Understand inequalities</t>
  </si>
  <si>
    <t>Interpret inequalities</t>
  </si>
  <si>
    <t>Complete an inequality</t>
  </si>
  <si>
    <t>Interpret rates</t>
  </si>
  <si>
    <t>Identify the gradient of a straight line</t>
  </si>
  <si>
    <t>Identify the gradient of straight lines</t>
  </si>
  <si>
    <t>Identify an error in a statement about gradient</t>
  </si>
  <si>
    <t xml:space="preserve">Calculate the area of a rectangle given a side &amp; diagonal length </t>
  </si>
  <si>
    <t>Find out whether a straight line will pass through a point</t>
  </si>
  <si>
    <t>Solve a quadratic equation</t>
  </si>
  <si>
    <t>Use shapes' algebraic side lengths to form a quadratic equation</t>
  </si>
  <si>
    <t>Interpret quadratic equation solutions in context</t>
  </si>
  <si>
    <t>Find the area of a square</t>
  </si>
  <si>
    <t>Find the length of a rectangle</t>
  </si>
  <si>
    <t>Three-part ratio problem</t>
  </si>
  <si>
    <t>Calculate an estimation, involving pressure = force ÷ area</t>
  </si>
  <si>
    <r>
      <rPr>
        <b/>
        <sz val="11"/>
        <rFont val="Arial"/>
        <family val="2"/>
      </rPr>
      <t>Instructi</t>
    </r>
    <r>
      <rPr>
        <b/>
        <sz val="11"/>
        <color theme="1"/>
        <rFont val="Arial"/>
        <family val="2"/>
      </rPr>
      <t>ons</t>
    </r>
    <r>
      <rPr>
        <sz val="11"/>
        <color theme="1"/>
        <rFont val="Arial"/>
        <family val="2"/>
      </rPr>
      <t xml:space="preserve">
• Enter student marks into the grid below (rows 42-185</t>
    </r>
    <r>
      <rPr>
        <sz val="11"/>
        <rFont val="Arial"/>
        <family val="2"/>
      </rPr>
      <t xml:space="preserve">), one column per student, for each question of OCR GCSE (9-1) Mathematics J560/01, J560/02 &amp; J560/03 November 2021 question papers. Student names can be added in row 25 as required.
• The grid below (rows </t>
    </r>
    <r>
      <rPr>
        <sz val="11"/>
        <color theme="1"/>
        <rFont val="Arial"/>
        <family val="2"/>
      </rPr>
      <t>42-185) has conditional formatting to highlight marks entered that are greater than the maximum mark available for the question; if copying data into this grid from another source please use 'paste&gt;paste values' to preserve formatting.
• Average marks in each area for the whole class can be read from Table 1 below, or you can review an individual student's data by selecting them in row 24 and then looking to Table 2 below plus worksheets 2-4 (J560/01, J560/02 and J560/03).
• Please note performance percentage breakdowns will be estimates, due to the fact many questions assess multiple content areas and Assessment Objectives. Please refer to comments for individual questions in columns E and F of worksheets 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</si>
</sst>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10"/>
      <color theme="1"/>
      <name val="Calibri"/>
      <family val="2"/>
      <scheme val="minor"/>
    </font>
    <font>
      <b/>
      <sz val="26"/>
      <color theme="1"/>
      <name val="Arial"/>
      <family val="2"/>
    </font>
    <font>
      <sz val="14"/>
      <name val="Arial"/>
      <family val="2"/>
    </font>
    <font>
      <sz val="14"/>
      <color theme="1"/>
      <name val="Calibri"/>
      <family val="2"/>
      <scheme val="minor"/>
    </font>
    <font>
      <sz val="8"/>
      <name val="Calibri"/>
      <family val="2"/>
      <scheme val="minor"/>
    </font>
    <font>
      <sz val="10"/>
      <color theme="1"/>
      <name val="Calibri"/>
      <family val="2"/>
    </font>
    <font>
      <sz val="11"/>
      <name val="Calibri"/>
      <family val="2"/>
      <scheme val="minor"/>
    </font>
  </fonts>
  <fills count="2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
      <patternFill patternType="solid">
        <fgColor rgb="FFF6C0C6"/>
        <bgColor indexed="64"/>
      </patternFill>
    </fill>
    <fill>
      <patternFill patternType="solid">
        <fgColor rgb="FFDCE6F1"/>
        <bgColor indexed="64"/>
      </patternFill>
    </fill>
    <fill>
      <patternFill patternType="solid">
        <fgColor rgb="FFB7DEE8"/>
        <bgColor indexed="64"/>
      </patternFill>
    </fill>
    <fill>
      <patternFill patternType="solid">
        <fgColor rgb="FF95B3D7"/>
        <bgColor indexed="64"/>
      </patternFill>
    </fill>
    <fill>
      <patternFill patternType="solid">
        <fgColor rgb="FFB8CCE4"/>
        <bgColor indexed="64"/>
      </patternFill>
    </fill>
    <fill>
      <patternFill patternType="solid">
        <fgColor rgb="FF92CDDC"/>
        <bgColor indexed="64"/>
      </patternFill>
    </fill>
    <fill>
      <patternFill patternType="solid">
        <fgColor rgb="FFDAEEF3"/>
        <bgColor indexed="64"/>
      </patternFill>
    </fill>
    <fill>
      <patternFill patternType="solid">
        <fgColor rgb="FFEBF1DE"/>
        <bgColor indexed="64"/>
      </patternFill>
    </fill>
    <fill>
      <patternFill patternType="solid">
        <fgColor rgb="FFD8E4BC"/>
        <bgColor indexed="64"/>
      </patternFill>
    </fill>
    <fill>
      <patternFill patternType="solid">
        <fgColor rgb="FFC4D79B"/>
        <bgColor indexed="64"/>
      </patternFill>
    </fill>
    <fill>
      <patternFill patternType="solid">
        <fgColor theme="7" tint="0.59999389629810485"/>
        <bgColor indexed="64"/>
      </patternFill>
    </fill>
    <fill>
      <patternFill patternType="solid">
        <fgColor rgb="FFFFE48F"/>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dotted">
        <color indexed="64"/>
      </left>
      <right style="dotted">
        <color indexed="64"/>
      </right>
      <top style="thin">
        <color indexed="64"/>
      </top>
      <bottom/>
      <diagonal/>
    </border>
    <border>
      <left style="medium">
        <color indexed="64"/>
      </left>
      <right/>
      <top style="thin">
        <color auto="1"/>
      </top>
      <bottom style="thin">
        <color auto="1"/>
      </bottom>
      <diagonal/>
    </border>
    <border>
      <left style="dotted">
        <color indexed="64"/>
      </left>
      <right style="medium">
        <color indexed="64"/>
      </right>
      <top/>
      <bottom/>
      <diagonal/>
    </border>
    <border>
      <left style="dotted">
        <color indexed="64"/>
      </left>
      <right style="medium">
        <color indexed="64"/>
      </right>
      <top style="thin">
        <color indexed="64"/>
      </top>
      <bottom/>
      <diagonal/>
    </border>
    <border>
      <left style="dotted">
        <color auto="1"/>
      </left>
      <right/>
      <top/>
      <bottom/>
      <diagonal/>
    </border>
    <border>
      <left style="thin">
        <color indexed="64"/>
      </left>
      <right style="medium">
        <color indexed="64"/>
      </right>
      <top/>
      <bottom style="thin">
        <color indexed="64"/>
      </bottom>
      <diagonal/>
    </border>
    <border>
      <left style="dotted">
        <color indexed="64"/>
      </left>
      <right/>
      <top style="medium">
        <color indexed="64"/>
      </top>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auto="1"/>
      </left>
      <right style="dotted">
        <color auto="1"/>
      </right>
      <top style="medium">
        <color auto="1"/>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dotted">
        <color auto="1"/>
      </left>
      <right style="dotted">
        <color auto="1"/>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cellStyleXfs>
  <cellXfs count="414">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3" fillId="2"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0" borderId="1" xfId="0" applyFont="1" applyBorder="1" applyAlignment="1" applyProtection="1">
      <alignment horizontal="center" vertical="center" wrapText="1"/>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0" fillId="0" borderId="0" xfId="0" applyBorder="1" applyProtection="1">
      <protection hidden="1"/>
    </xf>
    <xf numFmtId="0" fontId="0" fillId="0" borderId="8"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5" fillId="9" borderId="27" xfId="0" applyFont="1" applyFill="1" applyBorder="1" applyAlignment="1" applyProtection="1">
      <alignment horizontal="center" vertical="top" wrapText="1"/>
      <protection hidden="1"/>
    </xf>
    <xf numFmtId="0" fontId="5" fillId="9" borderId="1" xfId="0" applyFont="1" applyFill="1" applyBorder="1" applyAlignment="1" applyProtection="1">
      <alignment horizontal="center" vertical="top" wrapText="1"/>
      <protection hidden="1"/>
    </xf>
    <xf numFmtId="0" fontId="2" fillId="10" borderId="50" xfId="0" applyFont="1" applyFill="1" applyBorder="1" applyAlignment="1" applyProtection="1">
      <alignment horizontal="center" vertical="top" wrapText="1"/>
      <protection hidden="1"/>
    </xf>
    <xf numFmtId="0" fontId="5" fillId="9" borderId="20" xfId="0" applyFont="1" applyFill="1" applyBorder="1" applyAlignment="1" applyProtection="1">
      <alignment horizontal="center" vertical="top" wrapText="1"/>
      <protection hidden="1"/>
    </xf>
    <xf numFmtId="0" fontId="5" fillId="9" borderId="22" xfId="0" applyFont="1" applyFill="1" applyBorder="1" applyAlignment="1" applyProtection="1">
      <alignment horizontal="center" vertical="top" wrapText="1"/>
      <protection hidden="1"/>
    </xf>
    <xf numFmtId="0" fontId="2" fillId="10" borderId="37" xfId="0" applyFont="1" applyFill="1" applyBorder="1" applyAlignment="1" applyProtection="1">
      <alignment horizontal="center" vertical="top" wrapText="1"/>
      <protection hidden="1"/>
    </xf>
    <xf numFmtId="0" fontId="3" fillId="0" borderId="18" xfId="0" applyFont="1" applyBorder="1" applyAlignment="1" applyProtection="1">
      <alignment horizontal="right"/>
      <protection hidden="1"/>
    </xf>
    <xf numFmtId="0" fontId="0" fillId="0" borderId="56" xfId="0" applyBorder="1" applyProtection="1">
      <protection hidden="1"/>
    </xf>
    <xf numFmtId="0" fontId="3" fillId="0" borderId="23" xfId="0" applyFont="1" applyFill="1" applyBorder="1" applyAlignment="1" applyProtection="1">
      <alignment horizontal="center" vertical="top" wrapText="1"/>
      <protection hidden="1"/>
    </xf>
    <xf numFmtId="0" fontId="0" fillId="0" borderId="18" xfId="0" applyBorder="1" applyProtection="1">
      <protection hidden="1"/>
    </xf>
    <xf numFmtId="0" fontId="3" fillId="0" borderId="59" xfId="0" applyFont="1" applyBorder="1" applyAlignment="1" applyProtection="1">
      <alignment horizontal="center" vertical="top" wrapText="1"/>
      <protection hidden="1"/>
    </xf>
    <xf numFmtId="0" fontId="12" fillId="0" borderId="18" xfId="0" applyFont="1" applyBorder="1" applyProtection="1">
      <protection hidden="1"/>
    </xf>
    <xf numFmtId="10" fontId="12" fillId="0" borderId="59" xfId="0" applyNumberFormat="1" applyFont="1" applyBorder="1" applyProtection="1">
      <protection hidden="1"/>
    </xf>
    <xf numFmtId="0" fontId="12" fillId="0" borderId="59" xfId="0" applyFont="1" applyBorder="1" applyProtection="1">
      <protection hidden="1"/>
    </xf>
    <xf numFmtId="0" fontId="11" fillId="0" borderId="18" xfId="0" applyFont="1" applyBorder="1" applyProtection="1">
      <protection hidden="1"/>
    </xf>
    <xf numFmtId="0" fontId="3" fillId="0" borderId="23" xfId="0" applyFont="1" applyBorder="1" applyAlignment="1" applyProtection="1">
      <alignment horizontal="center" vertical="top" wrapText="1"/>
      <protection hidden="1"/>
    </xf>
    <xf numFmtId="0" fontId="1" fillId="8" borderId="42" xfId="0" applyNumberFormat="1" applyFont="1" applyFill="1" applyBorder="1" applyAlignment="1" applyProtection="1">
      <alignment horizontal="center" vertical="top" wrapText="1"/>
      <protection hidden="1"/>
    </xf>
    <xf numFmtId="0" fontId="1" fillId="8" borderId="43" xfId="0" applyNumberFormat="1" applyFont="1" applyFill="1" applyBorder="1" applyAlignment="1" applyProtection="1">
      <alignment horizontal="center" vertical="top" wrapText="1"/>
      <protection hidden="1"/>
    </xf>
    <xf numFmtId="0" fontId="1" fillId="8" borderId="42" xfId="0" applyFont="1" applyFill="1" applyBorder="1" applyAlignment="1" applyProtection="1">
      <alignment horizontal="center" vertical="top" wrapText="1"/>
      <protection hidden="1"/>
    </xf>
    <xf numFmtId="0" fontId="1" fillId="8" borderId="43" xfId="0" applyFont="1" applyFill="1" applyBorder="1" applyAlignment="1" applyProtection="1">
      <alignment horizontal="center" vertical="top" wrapText="1"/>
      <protection hidden="1"/>
    </xf>
    <xf numFmtId="0" fontId="2" fillId="11" borderId="20" xfId="0" applyNumberFormat="1" applyFont="1" applyFill="1" applyBorder="1" applyAlignment="1" applyProtection="1">
      <alignment horizontal="center" vertical="top" wrapText="1"/>
      <protection hidden="1"/>
    </xf>
    <xf numFmtId="0" fontId="2" fillId="11" borderId="27" xfId="0" applyNumberFormat="1" applyFont="1" applyFill="1" applyBorder="1" applyAlignment="1" applyProtection="1">
      <alignment horizontal="center" vertical="top" wrapText="1"/>
      <protection hidden="1"/>
    </xf>
    <xf numFmtId="0" fontId="2" fillId="11" borderId="20" xfId="0" applyFont="1" applyFill="1" applyBorder="1" applyAlignment="1" applyProtection="1">
      <alignment horizontal="center" vertical="top" wrapText="1"/>
      <protection hidden="1"/>
    </xf>
    <xf numFmtId="0" fontId="2" fillId="11" borderId="27" xfId="0" applyFont="1" applyFill="1" applyBorder="1" applyAlignment="1" applyProtection="1">
      <alignment horizontal="center" vertical="top" wrapText="1"/>
      <protection hidden="1"/>
    </xf>
    <xf numFmtId="0" fontId="28" fillId="12" borderId="33" xfId="0" applyFont="1" applyFill="1" applyBorder="1" applyAlignment="1" applyProtection="1">
      <alignment horizontal="center" vertical="top" wrapText="1"/>
      <protection hidden="1"/>
    </xf>
    <xf numFmtId="0" fontId="28" fillId="12" borderId="34" xfId="0" applyFont="1" applyFill="1" applyBorder="1" applyAlignment="1" applyProtection="1">
      <alignment horizontal="center" vertical="top" wrapText="1"/>
      <protection hidden="1"/>
    </xf>
    <xf numFmtId="0" fontId="28" fillId="13" borderId="49" xfId="0" applyFont="1" applyFill="1" applyBorder="1" applyAlignment="1" applyProtection="1">
      <alignment horizontal="center" vertical="top" wrapText="1"/>
      <protection hidden="1"/>
    </xf>
    <xf numFmtId="0" fontId="28" fillId="13" borderId="40" xfId="0" applyFont="1" applyFill="1" applyBorder="1" applyAlignment="1" applyProtection="1">
      <alignment horizontal="center" vertical="top" wrapText="1"/>
      <protection hidden="1"/>
    </xf>
    <xf numFmtId="0" fontId="1" fillId="0" borderId="26" xfId="0" applyFont="1" applyFill="1" applyBorder="1" applyAlignment="1" applyProtection="1">
      <alignment horizontal="center" vertical="top" wrapText="1"/>
      <protection hidden="1"/>
    </xf>
    <xf numFmtId="0" fontId="25" fillId="0" borderId="28" xfId="0" applyFont="1" applyBorder="1" applyProtection="1">
      <protection hidden="1"/>
    </xf>
    <xf numFmtId="0" fontId="25" fillId="0" borderId="12" xfId="0" applyFont="1" applyBorder="1" applyProtection="1">
      <protection hidden="1"/>
    </xf>
    <xf numFmtId="2" fontId="26" fillId="0" borderId="29" xfId="0" applyNumberFormat="1" applyFont="1" applyBorder="1" applyProtection="1">
      <protection hidden="1"/>
    </xf>
    <xf numFmtId="0" fontId="1" fillId="0" borderId="41" xfId="0" applyFont="1" applyFill="1" applyBorder="1" applyAlignment="1" applyProtection="1">
      <alignment horizontal="center" vertical="top" wrapText="1"/>
      <protection hidden="1"/>
    </xf>
    <xf numFmtId="2" fontId="26" fillId="0" borderId="51" xfId="0" applyNumberFormat="1" applyFont="1" applyBorder="1" applyProtection="1">
      <protection hidden="1"/>
    </xf>
    <xf numFmtId="10" fontId="26" fillId="0" borderId="52" xfId="0" applyNumberFormat="1" applyFont="1" applyBorder="1" applyProtection="1">
      <protection hidden="1"/>
    </xf>
    <xf numFmtId="0" fontId="25" fillId="0" borderId="0" xfId="0" applyFont="1" applyBorder="1" applyProtection="1">
      <protection hidden="1"/>
    </xf>
    <xf numFmtId="0" fontId="29" fillId="0" borderId="28" xfId="0" applyFont="1" applyBorder="1" applyProtection="1">
      <protection hidden="1"/>
    </xf>
    <xf numFmtId="0" fontId="29" fillId="0" borderId="12" xfId="0" applyFont="1" applyBorder="1" applyProtection="1">
      <protection hidden="1"/>
    </xf>
    <xf numFmtId="0" fontId="28" fillId="0" borderId="48" xfId="0" applyFont="1" applyFill="1" applyBorder="1" applyAlignment="1" applyProtection="1">
      <alignment horizontal="center" vertical="top" wrapText="1"/>
      <protection hidden="1"/>
    </xf>
    <xf numFmtId="0" fontId="29" fillId="0" borderId="0" xfId="0" applyFont="1" applyBorder="1" applyProtection="1">
      <protection hidden="1"/>
    </xf>
    <xf numFmtId="2" fontId="30" fillId="0" borderId="51" xfId="0" applyNumberFormat="1" applyFont="1" applyBorder="1" applyProtection="1">
      <protection hidden="1"/>
    </xf>
    <xf numFmtId="10" fontId="30" fillId="0" borderId="52" xfId="0" applyNumberFormat="1" applyFont="1" applyBorder="1" applyProtection="1">
      <protection hidden="1"/>
    </xf>
    <xf numFmtId="0" fontId="3" fillId="0" borderId="0" xfId="0" applyFont="1" applyFill="1" applyBorder="1" applyAlignment="1" applyProtection="1">
      <alignment horizontal="center" vertical="top" wrapText="1"/>
      <protection hidden="1"/>
    </xf>
    <xf numFmtId="0" fontId="21" fillId="0" borderId="7" xfId="0" applyFont="1" applyBorder="1" applyProtection="1">
      <protection hidden="1"/>
    </xf>
    <xf numFmtId="0" fontId="5" fillId="0" borderId="26" xfId="0" applyFont="1" applyFill="1" applyBorder="1" applyAlignment="1" applyProtection="1">
      <alignment horizontal="center" vertical="top" wrapText="1"/>
      <protection hidden="1"/>
    </xf>
    <xf numFmtId="0" fontId="5" fillId="0" borderId="53" xfId="0" applyFont="1" applyFill="1" applyBorder="1" applyAlignment="1" applyProtection="1">
      <alignment horizontal="center" vertical="top" wrapText="1"/>
      <protection hidden="1"/>
    </xf>
    <xf numFmtId="0" fontId="5" fillId="0" borderId="5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0" borderId="9" xfId="0" applyFont="1" applyBorder="1" applyAlignment="1" applyProtection="1">
      <alignment horizontal="center" vertical="top" wrapText="1"/>
      <protection locked="0"/>
    </xf>
    <xf numFmtId="0" fontId="12" fillId="0" borderId="6"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5" borderId="14" xfId="0" applyFont="1" applyFill="1" applyBorder="1" applyAlignment="1" applyProtection="1">
      <alignment horizontal="center" vertical="center"/>
      <protection locked="0"/>
    </xf>
    <xf numFmtId="0" fontId="21" fillId="7" borderId="13" xfId="0" applyFont="1" applyFill="1" applyBorder="1" applyProtection="1">
      <protection hidden="1"/>
    </xf>
    <xf numFmtId="0" fontId="21" fillId="7" borderId="1" xfId="0" applyFont="1" applyFill="1" applyBorder="1" applyProtection="1">
      <protection hidden="1"/>
    </xf>
    <xf numFmtId="2" fontId="12" fillId="0" borderId="13" xfId="0" applyNumberFormat="1" applyFont="1" applyBorder="1" applyProtection="1">
      <protection hidden="1"/>
    </xf>
    <xf numFmtId="2" fontId="12" fillId="5" borderId="15" xfId="0" applyNumberFormat="1" applyFont="1" applyFill="1" applyBorder="1" applyProtection="1">
      <protection hidden="1"/>
    </xf>
    <xf numFmtId="164" fontId="12" fillId="5" borderId="5" xfId="0" applyNumberFormat="1" applyFont="1" applyFill="1" applyBorder="1" applyProtection="1">
      <protection hidden="1"/>
    </xf>
    <xf numFmtId="2" fontId="12" fillId="5" borderId="16" xfId="0" applyNumberFormat="1" applyFont="1" applyFill="1" applyBorder="1" applyProtection="1">
      <protection hidden="1"/>
    </xf>
    <xf numFmtId="164" fontId="12" fillId="5" borderId="7" xfId="0" applyNumberFormat="1" applyFont="1" applyFill="1" applyBorder="1" applyProtection="1">
      <protection hidden="1"/>
    </xf>
    <xf numFmtId="0" fontId="2" fillId="0" borderId="68"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9" borderId="24" xfId="0" applyFont="1" applyFill="1" applyBorder="1" applyAlignment="1" applyProtection="1">
      <alignment horizontal="center" vertical="top" wrapText="1"/>
      <protection hidden="1"/>
    </xf>
    <xf numFmtId="0" fontId="5" fillId="9" borderId="60" xfId="0" applyFont="1" applyFill="1" applyBorder="1" applyAlignment="1" applyProtection="1">
      <alignment horizontal="center" vertical="top" wrapText="1"/>
      <protection hidden="1"/>
    </xf>
    <xf numFmtId="0" fontId="5" fillId="9" borderId="21" xfId="0" applyFont="1" applyFill="1" applyBorder="1" applyAlignment="1" applyProtection="1">
      <alignment horizontal="center" vertical="top" wrapText="1"/>
      <protection hidden="1"/>
    </xf>
    <xf numFmtId="0" fontId="5" fillId="9" borderId="23" xfId="0" applyFont="1" applyFill="1" applyBorder="1" applyAlignment="1" applyProtection="1">
      <alignment horizontal="center" vertical="top" wrapText="1"/>
      <protection hidden="1"/>
    </xf>
    <xf numFmtId="0" fontId="5" fillId="9" borderId="25" xfId="0" applyFont="1" applyFill="1" applyBorder="1" applyAlignment="1" applyProtection="1">
      <alignment horizontal="center" vertical="top" wrapText="1"/>
      <protection hidden="1"/>
    </xf>
    <xf numFmtId="0" fontId="2" fillId="10" borderId="38" xfId="0" applyFont="1" applyFill="1" applyBorder="1" applyAlignment="1" applyProtection="1">
      <alignment horizontal="center" vertical="top" wrapText="1"/>
      <protection hidden="1"/>
    </xf>
    <xf numFmtId="0" fontId="12" fillId="0" borderId="1" xfId="0" applyFont="1" applyBorder="1" applyAlignment="1" applyProtection="1">
      <alignment horizontal="center" vertical="center"/>
      <protection locked="0"/>
    </xf>
    <xf numFmtId="0" fontId="12" fillId="5" borderId="5" xfId="0" applyFont="1" applyFill="1" applyBorder="1" applyAlignment="1" applyProtection="1">
      <alignment horizontal="center" vertical="center"/>
      <protection locked="0"/>
    </xf>
    <xf numFmtId="0" fontId="1" fillId="8" borderId="70" xfId="0" applyNumberFormat="1" applyFont="1" applyFill="1" applyBorder="1" applyAlignment="1" applyProtection="1">
      <alignment horizontal="center" vertical="top" wrapText="1"/>
      <protection hidden="1"/>
    </xf>
    <xf numFmtId="0" fontId="28" fillId="12" borderId="71" xfId="0" applyFont="1" applyFill="1" applyBorder="1" applyAlignment="1" applyProtection="1">
      <alignment horizontal="center" vertical="top" wrapText="1"/>
      <protection hidden="1"/>
    </xf>
    <xf numFmtId="0" fontId="28" fillId="13" borderId="70"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2" borderId="1" xfId="0" applyFont="1" applyFill="1" applyBorder="1" applyAlignment="1" applyProtection="1">
      <alignment horizontal="center" vertical="center" wrapText="1"/>
      <protection hidden="1"/>
    </xf>
    <xf numFmtId="0" fontId="2" fillId="12" borderId="3" xfId="0" applyFont="1" applyFill="1" applyBorder="1" applyAlignment="1" applyProtection="1">
      <alignment horizontal="center" vertical="center"/>
      <protection hidden="1"/>
    </xf>
    <xf numFmtId="0" fontId="2" fillId="13" borderId="3" xfId="0" applyFont="1" applyFill="1" applyBorder="1" applyAlignment="1" applyProtection="1">
      <alignment horizontal="center" vertical="center"/>
      <protection hidden="1"/>
    </xf>
    <xf numFmtId="0" fontId="21" fillId="0" borderId="76" xfId="0" applyFont="1" applyBorder="1" applyProtection="1">
      <protection hidden="1"/>
    </xf>
    <xf numFmtId="0" fontId="5" fillId="0" borderId="7" xfId="0" applyFont="1" applyBorder="1" applyAlignment="1" applyProtection="1">
      <alignment horizontal="center"/>
      <protection hidden="1"/>
    </xf>
    <xf numFmtId="0" fontId="3" fillId="4" borderId="10" xfId="0" applyFont="1" applyFill="1" applyBorder="1" applyAlignment="1" applyProtection="1">
      <alignment horizontal="right" vertical="center"/>
      <protection hidden="1"/>
    </xf>
    <xf numFmtId="0" fontId="3" fillId="0" borderId="20" xfId="0" applyFont="1" applyBorder="1" applyAlignment="1" applyProtection="1">
      <alignment horizontal="right" vertical="center" wrapText="1"/>
      <protection hidden="1"/>
    </xf>
    <xf numFmtId="0" fontId="3" fillId="0" borderId="24" xfId="0" applyFont="1" applyBorder="1" applyAlignment="1" applyProtection="1">
      <alignment horizontal="right" vertical="center" wrapText="1"/>
      <protection hidden="1"/>
    </xf>
    <xf numFmtId="0" fontId="2" fillId="12" borderId="60" xfId="0" applyFont="1" applyFill="1" applyBorder="1" applyAlignment="1" applyProtection="1">
      <alignment horizontal="center" vertical="center"/>
      <protection hidden="1"/>
    </xf>
    <xf numFmtId="0" fontId="2" fillId="13" borderId="25" xfId="0" applyFont="1" applyFill="1" applyBorder="1" applyAlignment="1" applyProtection="1">
      <alignment horizontal="center" vertical="center"/>
      <protection hidden="1"/>
    </xf>
    <xf numFmtId="0" fontId="3" fillId="4" borderId="57" xfId="0" applyFont="1" applyFill="1" applyBorder="1" applyAlignment="1" applyProtection="1">
      <alignment horizontal="right" vertical="center"/>
      <protection hidden="1"/>
    </xf>
    <xf numFmtId="9" fontId="12" fillId="4" borderId="23" xfId="0" applyNumberFormat="1" applyFont="1" applyFill="1" applyBorder="1" applyAlignment="1" applyProtection="1">
      <alignment horizontal="center"/>
      <protection hidden="1"/>
    </xf>
    <xf numFmtId="0" fontId="3" fillId="0" borderId="77" xfId="0" applyFont="1" applyBorder="1" applyAlignment="1" applyProtection="1">
      <alignment horizontal="right"/>
      <protection hidden="1"/>
    </xf>
    <xf numFmtId="10" fontId="12" fillId="0" borderId="78" xfId="0" applyNumberFormat="1" applyFont="1" applyBorder="1" applyAlignment="1" applyProtection="1">
      <alignment horizontal="center"/>
      <protection hidden="1"/>
    </xf>
    <xf numFmtId="0" fontId="12" fillId="0" borderId="78" xfId="0" applyFont="1" applyBorder="1" applyProtection="1">
      <protection hidden="1"/>
    </xf>
    <xf numFmtId="0" fontId="21" fillId="0" borderId="78" xfId="0" applyFont="1" applyBorder="1" applyAlignment="1" applyProtection="1">
      <alignment horizontal="center"/>
      <protection hidden="1"/>
    </xf>
    <xf numFmtId="10" fontId="12" fillId="0" borderId="59" xfId="0" applyNumberFormat="1" applyFont="1" applyBorder="1" applyAlignment="1" applyProtection="1">
      <alignment horizontal="center"/>
      <protection hidden="1"/>
    </xf>
    <xf numFmtId="10" fontId="0" fillId="0" borderId="18" xfId="0" applyNumberFormat="1" applyBorder="1" applyProtection="1">
      <protection hidden="1"/>
    </xf>
    <xf numFmtId="0" fontId="21" fillId="0" borderId="79" xfId="0" applyFont="1" applyBorder="1" applyAlignment="1" applyProtection="1">
      <alignment horizontal="center"/>
      <protection hidden="1"/>
    </xf>
    <xf numFmtId="0" fontId="5" fillId="2" borderId="22" xfId="1" applyFont="1" applyFill="1" applyBorder="1" applyAlignment="1" applyProtection="1">
      <alignment horizontal="center" vertical="center" wrapText="1"/>
      <protection hidden="1"/>
    </xf>
    <xf numFmtId="0" fontId="5" fillId="0" borderId="22" xfId="1" applyFont="1" applyBorder="1" applyAlignment="1" applyProtection="1">
      <alignment horizontal="center" vertical="center" wrapText="1"/>
      <protection hidden="1"/>
    </xf>
    <xf numFmtId="0" fontId="5" fillId="0" borderId="22" xfId="1" applyFont="1" applyFill="1" applyBorder="1" applyAlignment="1" applyProtection="1">
      <alignment horizontal="center" vertical="center" wrapText="1"/>
      <protection hidden="1"/>
    </xf>
    <xf numFmtId="0" fontId="5" fillId="0" borderId="24" xfId="1" applyFont="1" applyBorder="1" applyAlignment="1" applyProtection="1">
      <alignment horizontal="center" vertical="center" wrapText="1"/>
      <protection hidden="1"/>
    </xf>
    <xf numFmtId="0" fontId="3" fillId="0" borderId="60" xfId="0" applyFont="1" applyBorder="1" applyAlignment="1" applyProtection="1">
      <alignment horizontal="center" vertical="center" wrapText="1"/>
      <protection hidden="1"/>
    </xf>
    <xf numFmtId="0" fontId="5" fillId="0" borderId="60" xfId="0" applyFont="1" applyBorder="1" applyAlignment="1" applyProtection="1">
      <alignment horizontal="center" vertical="center"/>
      <protection hidden="1"/>
    </xf>
    <xf numFmtId="0" fontId="5" fillId="0" borderId="60" xfId="0" applyFont="1" applyBorder="1" applyAlignment="1" applyProtection="1">
      <alignment horizontal="center"/>
      <protection hidden="1"/>
    </xf>
    <xf numFmtId="0" fontId="12" fillId="0" borderId="60" xfId="0" applyFont="1" applyBorder="1" applyAlignment="1" applyProtection="1">
      <alignment horizontal="center" vertical="center"/>
      <protection hidden="1"/>
    </xf>
    <xf numFmtId="0" fontId="5" fillId="0" borderId="60" xfId="0" applyFont="1" applyBorder="1" applyAlignment="1" applyProtection="1">
      <alignment horizontal="center" vertical="center" wrapText="1"/>
      <protection hidden="1"/>
    </xf>
    <xf numFmtId="10" fontId="0" fillId="0" borderId="72" xfId="0" applyNumberFormat="1" applyBorder="1" applyProtection="1">
      <protection hidden="1"/>
    </xf>
    <xf numFmtId="0" fontId="3" fillId="0" borderId="38" xfId="0" applyFont="1" applyBorder="1" applyAlignment="1" applyProtection="1">
      <alignment horizontal="center" vertical="top" wrapText="1"/>
      <protection hidden="1"/>
    </xf>
    <xf numFmtId="0" fontId="5" fillId="2" borderId="86" xfId="1" applyFont="1" applyFill="1" applyBorder="1" applyAlignment="1" applyProtection="1">
      <alignment horizontal="center" vertical="center" wrapText="1"/>
      <protection hidden="1"/>
    </xf>
    <xf numFmtId="0" fontId="3" fillId="2" borderId="61" xfId="0" applyFont="1" applyFill="1" applyBorder="1" applyAlignment="1" applyProtection="1">
      <alignment horizontal="center" vertical="center" wrapText="1"/>
      <protection hidden="1"/>
    </xf>
    <xf numFmtId="0" fontId="5" fillId="0" borderId="61" xfId="0" applyFont="1" applyBorder="1" applyAlignment="1" applyProtection="1">
      <alignment horizontal="center" vertical="center"/>
      <protection hidden="1"/>
    </xf>
    <xf numFmtId="0" fontId="12" fillId="0" borderId="61" xfId="0" applyFont="1" applyBorder="1" applyAlignment="1" applyProtection="1">
      <alignment horizontal="center" vertical="center"/>
      <protection hidden="1"/>
    </xf>
    <xf numFmtId="0" fontId="3" fillId="0" borderId="37" xfId="0" applyFont="1" applyBorder="1" applyAlignment="1" applyProtection="1">
      <alignment horizontal="center" vertical="top" wrapText="1"/>
      <protection hidden="1"/>
    </xf>
    <xf numFmtId="0" fontId="3" fillId="0" borderId="50" xfId="0" applyFont="1" applyBorder="1" applyAlignment="1" applyProtection="1">
      <alignment horizontal="center" vertical="top" wrapText="1"/>
      <protection hidden="1"/>
    </xf>
    <xf numFmtId="0" fontId="31" fillId="0" borderId="0" xfId="0" applyFont="1" applyProtection="1">
      <protection locked="0"/>
    </xf>
    <xf numFmtId="0" fontId="0" fillId="0" borderId="0" xfId="0" applyProtection="1">
      <protection locked="0"/>
    </xf>
    <xf numFmtId="0" fontId="17" fillId="0" borderId="0" xfId="0" applyFont="1" applyBorder="1" applyAlignment="1" applyProtection="1">
      <protection locked="0"/>
    </xf>
    <xf numFmtId="0" fontId="3" fillId="0" borderId="0" xfId="0" applyFont="1" applyBorder="1" applyAlignment="1" applyProtection="1">
      <alignment horizontal="right" vertical="center" wrapText="1"/>
      <protection locked="0"/>
    </xf>
    <xf numFmtId="0" fontId="31" fillId="0" borderId="0" xfId="0" applyFont="1" applyAlignment="1" applyProtection="1">
      <alignment wrapText="1"/>
      <protection locked="0"/>
    </xf>
    <xf numFmtId="0" fontId="0" fillId="0" borderId="0" xfId="0" applyAlignment="1" applyProtection="1">
      <alignment wrapText="1"/>
      <protection locked="0"/>
    </xf>
    <xf numFmtId="0" fontId="3" fillId="0" borderId="4" xfId="0" applyFont="1" applyBorder="1" applyAlignment="1" applyProtection="1">
      <alignment horizontal="right"/>
      <protection locked="0"/>
    </xf>
    <xf numFmtId="10" fontId="0" fillId="0" borderId="0" xfId="0" applyNumberFormat="1" applyBorder="1" applyProtection="1">
      <protection locked="0"/>
    </xf>
    <xf numFmtId="0" fontId="21" fillId="0" borderId="7" xfId="0" applyFont="1" applyBorder="1" applyProtection="1">
      <protection locked="0"/>
    </xf>
    <xf numFmtId="0" fontId="0" fillId="0" borderId="80" xfId="0" applyBorder="1" applyProtection="1">
      <protection locked="0"/>
    </xf>
    <xf numFmtId="0" fontId="12" fillId="0" borderId="0" xfId="0" applyFont="1" applyProtection="1">
      <protection locked="0"/>
    </xf>
    <xf numFmtId="0" fontId="4" fillId="0" borderId="0" xfId="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0" fillId="0" borderId="85" xfId="0" applyBorder="1" applyProtection="1">
      <protection locked="0"/>
    </xf>
    <xf numFmtId="0" fontId="5" fillId="0" borderId="0" xfId="0" applyFont="1" applyBorder="1" applyProtection="1">
      <protection locked="0"/>
    </xf>
    <xf numFmtId="0" fontId="0" fillId="0" borderId="0" xfId="0" applyAlignment="1" applyProtection="1">
      <alignment horizontal="center"/>
      <protection locked="0"/>
    </xf>
    <xf numFmtId="0" fontId="0" fillId="0" borderId="20" xfId="0" applyBorder="1" applyAlignment="1" applyProtection="1">
      <alignment horizontal="center" vertical="center"/>
    </xf>
    <xf numFmtId="0" fontId="0" fillId="0" borderId="22" xfId="0" applyBorder="1" applyAlignment="1" applyProtection="1">
      <alignment horizontal="center" vertical="center"/>
    </xf>
    <xf numFmtId="0" fontId="0" fillId="0" borderId="24" xfId="0" applyBorder="1" applyAlignment="1" applyProtection="1">
      <alignment horizontal="center" vertical="center"/>
    </xf>
    <xf numFmtId="164" fontId="12" fillId="0" borderId="1" xfId="0" applyNumberFormat="1" applyFont="1" applyBorder="1" applyAlignment="1" applyProtection="1">
      <alignment horizontal="center"/>
      <protection hidden="1"/>
    </xf>
    <xf numFmtId="164" fontId="12" fillId="0" borderId="60" xfId="0" applyNumberFormat="1" applyFont="1" applyBorder="1" applyAlignment="1" applyProtection="1">
      <alignment horizontal="center"/>
      <protection hidden="1"/>
    </xf>
    <xf numFmtId="0" fontId="1" fillId="0" borderId="0" xfId="0" applyFont="1" applyFill="1" applyAlignment="1" applyProtection="1">
      <alignment horizontal="left" vertical="center" wrapText="1"/>
      <protection locked="0"/>
    </xf>
    <xf numFmtId="0" fontId="5" fillId="0" borderId="5" xfId="0" applyFont="1" applyBorder="1" applyAlignment="1" applyProtection="1">
      <alignment horizontal="center"/>
      <protection locked="0"/>
    </xf>
    <xf numFmtId="0" fontId="12" fillId="0" borderId="59" xfId="0" applyFont="1" applyBorder="1" applyProtection="1">
      <protection locked="0"/>
    </xf>
    <xf numFmtId="0" fontId="0" fillId="0" borderId="82" xfId="0" applyBorder="1" applyProtection="1">
      <protection locked="0"/>
    </xf>
    <xf numFmtId="0" fontId="22" fillId="0" borderId="0" xfId="0" applyFont="1" applyFill="1" applyBorder="1" applyAlignment="1" applyProtection="1">
      <alignment vertical="top" wrapText="1" readingOrder="1"/>
      <protection locked="0"/>
    </xf>
    <xf numFmtId="0" fontId="12" fillId="0" borderId="0" xfId="0" applyFont="1" applyBorder="1" applyAlignment="1" applyProtection="1">
      <protection locked="0"/>
    </xf>
    <xf numFmtId="0" fontId="0" fillId="0" borderId="0" xfId="0" applyBorder="1" applyProtection="1">
      <protection locked="0"/>
    </xf>
    <xf numFmtId="0" fontId="0" fillId="0" borderId="0" xfId="0" applyAlignment="1" applyProtection="1">
      <alignment horizontal="left" vertical="top"/>
      <protection locked="0"/>
    </xf>
    <xf numFmtId="0" fontId="12" fillId="0" borderId="18" xfId="0" applyFont="1" applyBorder="1" applyProtection="1">
      <protection locked="0"/>
    </xf>
    <xf numFmtId="0" fontId="12" fillId="0" borderId="0" xfId="0" applyFont="1" applyBorder="1" applyProtection="1">
      <protection locked="0"/>
    </xf>
    <xf numFmtId="0" fontId="2" fillId="0" borderId="6"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12" fillId="0" borderId="64" xfId="0" applyFont="1" applyBorder="1" applyProtection="1">
      <protection locked="0"/>
    </xf>
    <xf numFmtId="0" fontId="3" fillId="0" borderId="0" xfId="0" applyFont="1" applyFill="1" applyBorder="1" applyAlignment="1" applyProtection="1">
      <alignment horizontal="center" vertical="top" wrapText="1"/>
      <protection locked="0"/>
    </xf>
    <xf numFmtId="0" fontId="15" fillId="0" borderId="61" xfId="0" applyFont="1" applyBorder="1" applyAlignment="1" applyProtection="1">
      <alignment horizontal="center" vertical="top" wrapText="1"/>
      <protection locked="0"/>
    </xf>
    <xf numFmtId="0" fontId="15" fillId="0" borderId="70" xfId="0" applyFont="1" applyBorder="1" applyAlignment="1" applyProtection="1">
      <alignment horizontal="center" vertical="top" wrapText="1"/>
      <protection locked="0"/>
    </xf>
    <xf numFmtId="0" fontId="24" fillId="0" borderId="0" xfId="0" applyFont="1" applyBorder="1" applyAlignment="1" applyProtection="1">
      <alignment wrapText="1"/>
      <protection locked="0"/>
    </xf>
    <xf numFmtId="0" fontId="25" fillId="0" borderId="0" xfId="0" applyFont="1" applyProtection="1">
      <protection locked="0"/>
    </xf>
    <xf numFmtId="0" fontId="27" fillId="0" borderId="0" xfId="0" applyFont="1" applyBorder="1" applyAlignment="1" applyProtection="1">
      <alignment wrapText="1"/>
      <protection locked="0"/>
    </xf>
    <xf numFmtId="0" fontId="29" fillId="0" borderId="0" xfId="0" applyFont="1" applyProtection="1">
      <protection locked="0"/>
    </xf>
    <xf numFmtId="0" fontId="20" fillId="0" borderId="0" xfId="0" applyFont="1" applyBorder="1" applyAlignment="1" applyProtection="1">
      <alignment wrapText="1"/>
      <protection locked="0"/>
    </xf>
    <xf numFmtId="0" fontId="0" fillId="0" borderId="0" xfId="0" applyBorder="1" applyAlignment="1" applyProtection="1">
      <alignment horizontal="center" vertical="top" wrapText="1"/>
      <protection locked="0"/>
    </xf>
    <xf numFmtId="0" fontId="3" fillId="0" borderId="7" xfId="0" applyFont="1" applyBorder="1" applyAlignment="1" applyProtection="1">
      <alignment horizontal="center" vertical="top" wrapText="1"/>
      <protection locked="0"/>
    </xf>
    <xf numFmtId="0" fontId="0" fillId="0" borderId="7" xfId="0" applyBorder="1" applyProtection="1">
      <protection locked="0"/>
    </xf>
    <xf numFmtId="0" fontId="3" fillId="0" borderId="36" xfId="0" applyFont="1" applyBorder="1" applyAlignment="1" applyProtection="1">
      <alignment horizontal="center" vertical="top" wrapText="1"/>
      <protection locked="0"/>
    </xf>
    <xf numFmtId="0" fontId="21" fillId="0" borderId="36" xfId="0" applyFont="1" applyBorder="1" applyProtection="1">
      <protection locked="0"/>
    </xf>
    <xf numFmtId="0" fontId="3" fillId="6" borderId="37" xfId="0" applyFont="1" applyFill="1" applyBorder="1" applyAlignment="1" applyProtection="1">
      <alignment horizontal="center" vertical="top" wrapText="1"/>
      <protection locked="0"/>
    </xf>
    <xf numFmtId="0" fontId="3" fillId="6" borderId="38" xfId="0" applyFont="1" applyFill="1" applyBorder="1" applyAlignment="1" applyProtection="1">
      <alignment horizontal="center" vertical="top" wrapText="1"/>
      <protection locked="0"/>
    </xf>
    <xf numFmtId="0" fontId="3" fillId="7" borderId="6" xfId="0" applyFont="1" applyFill="1" applyBorder="1" applyAlignment="1" applyProtection="1">
      <alignment horizontal="center" vertical="top" wrapText="1"/>
      <protection locked="0"/>
    </xf>
    <xf numFmtId="0" fontId="3" fillId="7" borderId="1" xfId="0" applyFont="1" applyFill="1" applyBorder="1" applyAlignment="1" applyProtection="1">
      <alignment horizontal="center" vertical="top" wrapText="1"/>
      <protection locked="0"/>
    </xf>
    <xf numFmtId="0" fontId="3" fillId="7" borderId="11" xfId="0" applyFont="1" applyFill="1" applyBorder="1" applyAlignment="1" applyProtection="1">
      <alignment horizontal="center" vertical="top" wrapText="1"/>
      <protection locked="0"/>
    </xf>
    <xf numFmtId="0" fontId="0" fillId="7" borderId="12" xfId="0" applyFill="1" applyBorder="1" applyProtection="1">
      <protection hidden="1"/>
    </xf>
    <xf numFmtId="0" fontId="0" fillId="0" borderId="12" xfId="0" applyBorder="1" applyProtection="1">
      <protection hidden="1"/>
    </xf>
    <xf numFmtId="0" fontId="0" fillId="5" borderId="12" xfId="0" applyFill="1" applyBorder="1" applyProtection="1">
      <protection hidden="1"/>
    </xf>
    <xf numFmtId="0" fontId="5" fillId="0" borderId="0" xfId="0" applyFont="1" applyFill="1" applyBorder="1" applyAlignment="1" applyProtection="1">
      <alignment horizontal="center" vertical="center"/>
      <protection hidden="1"/>
    </xf>
    <xf numFmtId="0" fontId="0" fillId="0" borderId="28" xfId="0" applyBorder="1" applyProtection="1">
      <protection hidden="1"/>
    </xf>
    <xf numFmtId="0" fontId="3" fillId="0" borderId="12" xfId="0" applyFont="1" applyFill="1" applyBorder="1" applyAlignment="1" applyProtection="1">
      <alignment horizontal="center" vertical="top" wrapText="1"/>
      <protection hidden="1"/>
    </xf>
    <xf numFmtId="0" fontId="0" fillId="0" borderId="67" xfId="0" applyBorder="1" applyProtection="1">
      <protection hidden="1"/>
    </xf>
    <xf numFmtId="0" fontId="23" fillId="0" borderId="20" xfId="0" applyFont="1" applyBorder="1" applyAlignment="1" applyProtection="1">
      <alignment horizontal="center" vertical="center"/>
    </xf>
    <xf numFmtId="0" fontId="23" fillId="0" borderId="22" xfId="0" applyFont="1" applyBorder="1" applyAlignment="1" applyProtection="1">
      <alignment horizontal="center" vertical="center"/>
    </xf>
    <xf numFmtId="0" fontId="23" fillId="0" borderId="24" xfId="0" applyFont="1" applyBorder="1" applyAlignment="1" applyProtection="1">
      <alignment horizontal="center" vertical="center"/>
    </xf>
    <xf numFmtId="0" fontId="5" fillId="3" borderId="20" xfId="1" applyFont="1" applyFill="1" applyBorder="1" applyAlignment="1" applyProtection="1">
      <alignment horizontal="center" vertical="center" wrapText="1"/>
    </xf>
    <xf numFmtId="0" fontId="5" fillId="3" borderId="21" xfId="0" applyFont="1" applyFill="1" applyBorder="1" applyAlignment="1" applyProtection="1">
      <alignment horizontal="center" vertical="center"/>
    </xf>
    <xf numFmtId="0" fontId="5" fillId="3" borderId="22" xfId="1"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xf>
    <xf numFmtId="0" fontId="5" fillId="3" borderId="24" xfId="1"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xf>
    <xf numFmtId="0" fontId="10" fillId="5" borderId="7" xfId="0" applyFont="1" applyFill="1" applyBorder="1" applyAlignment="1" applyProtection="1">
      <alignment textRotation="90"/>
    </xf>
    <xf numFmtId="0" fontId="14" fillId="5" borderId="7" xfId="1" applyFont="1" applyFill="1" applyBorder="1" applyAlignment="1" applyProtection="1">
      <alignment horizontal="center" vertical="center" wrapText="1"/>
    </xf>
    <xf numFmtId="0" fontId="5" fillId="5" borderId="7" xfId="0" applyFont="1" applyFill="1" applyBorder="1" applyAlignment="1" applyProtection="1">
      <alignment horizontal="center" vertical="center"/>
    </xf>
    <xf numFmtId="9" fontId="12" fillId="15" borderId="1" xfId="0" applyNumberFormat="1" applyFont="1" applyFill="1" applyBorder="1" applyAlignment="1" applyProtection="1">
      <alignment horizontal="center"/>
      <protection hidden="1"/>
    </xf>
    <xf numFmtId="9" fontId="12" fillId="15" borderId="23" xfId="0" applyNumberFormat="1" applyFont="1" applyFill="1" applyBorder="1" applyAlignment="1" applyProtection="1">
      <alignment horizontal="center"/>
      <protection hidden="1"/>
    </xf>
    <xf numFmtId="0" fontId="5" fillId="15" borderId="1" xfId="0" applyFont="1" applyFill="1" applyBorder="1" applyAlignment="1" applyProtection="1">
      <alignment horizontal="center"/>
      <protection hidden="1"/>
    </xf>
    <xf numFmtId="9" fontId="12" fillId="15" borderId="23" xfId="0" applyNumberFormat="1" applyFont="1" applyFill="1" applyBorder="1" applyProtection="1">
      <protection hidden="1"/>
    </xf>
    <xf numFmtId="0" fontId="3" fillId="15" borderId="18" xfId="0" applyFont="1" applyFill="1" applyBorder="1" applyAlignment="1" applyProtection="1">
      <alignment horizontal="right"/>
      <protection hidden="1"/>
    </xf>
    <xf numFmtId="0" fontId="3" fillId="15" borderId="0" xfId="0" applyFont="1" applyFill="1" applyBorder="1" applyAlignment="1" applyProtection="1">
      <alignment horizontal="right"/>
      <protection hidden="1"/>
    </xf>
    <xf numFmtId="0" fontId="5" fillId="15" borderId="61" xfId="0" applyFont="1" applyFill="1" applyBorder="1" applyAlignment="1" applyProtection="1">
      <alignment horizontal="center"/>
      <protection hidden="1"/>
    </xf>
    <xf numFmtId="9" fontId="12" fillId="15" borderId="81" xfId="0" applyNumberFormat="1" applyFont="1" applyFill="1" applyBorder="1" applyAlignment="1" applyProtection="1">
      <alignment horizontal="center"/>
      <protection hidden="1"/>
    </xf>
    <xf numFmtId="9" fontId="12" fillId="18" borderId="1" xfId="0" applyNumberFormat="1" applyFont="1" applyFill="1" applyBorder="1" applyAlignment="1" applyProtection="1">
      <alignment horizontal="center"/>
      <protection hidden="1"/>
    </xf>
    <xf numFmtId="9" fontId="12" fillId="18" borderId="23" xfId="0" applyNumberFormat="1" applyFont="1" applyFill="1" applyBorder="1" applyAlignment="1" applyProtection="1">
      <alignment horizontal="center"/>
      <protection hidden="1"/>
    </xf>
    <xf numFmtId="0" fontId="5" fillId="18" borderId="1" xfId="0" applyFont="1" applyFill="1" applyBorder="1" applyAlignment="1" applyProtection="1">
      <alignment horizontal="center"/>
      <protection hidden="1"/>
    </xf>
    <xf numFmtId="9" fontId="12" fillId="18" borderId="23" xfId="0" applyNumberFormat="1" applyFont="1" applyFill="1" applyBorder="1" applyProtection="1">
      <protection hidden="1"/>
    </xf>
    <xf numFmtId="0" fontId="3" fillId="18" borderId="18" xfId="0" applyFont="1" applyFill="1" applyBorder="1" applyAlignment="1" applyProtection="1">
      <alignment horizontal="right" vertical="center"/>
      <protection hidden="1"/>
    </xf>
    <xf numFmtId="0" fontId="3" fillId="18" borderId="0" xfId="0" applyFont="1" applyFill="1" applyBorder="1" applyAlignment="1" applyProtection="1">
      <alignment horizontal="right" vertical="center"/>
      <protection hidden="1"/>
    </xf>
    <xf numFmtId="0" fontId="3" fillId="17" borderId="18" xfId="0" applyFont="1" applyFill="1" applyBorder="1" applyAlignment="1" applyProtection="1">
      <alignment horizontal="right" vertical="center"/>
      <protection hidden="1"/>
    </xf>
    <xf numFmtId="0" fontId="3" fillId="17" borderId="0" xfId="0" applyFont="1" applyFill="1" applyBorder="1" applyAlignment="1" applyProtection="1">
      <alignment horizontal="right" vertical="center"/>
      <protection hidden="1"/>
    </xf>
    <xf numFmtId="0" fontId="5" fillId="17" borderId="1" xfId="0" applyFont="1" applyFill="1" applyBorder="1" applyAlignment="1" applyProtection="1">
      <alignment horizontal="center"/>
      <protection hidden="1"/>
    </xf>
    <xf numFmtId="9" fontId="12" fillId="17" borderId="23" xfId="0" applyNumberFormat="1" applyFont="1" applyFill="1" applyBorder="1" applyAlignment="1" applyProtection="1">
      <alignment horizontal="center"/>
      <protection hidden="1"/>
    </xf>
    <xf numFmtId="9" fontId="12" fillId="17" borderId="1" xfId="0" applyNumberFormat="1" applyFont="1" applyFill="1" applyBorder="1" applyAlignment="1" applyProtection="1">
      <alignment horizontal="center"/>
      <protection hidden="1"/>
    </xf>
    <xf numFmtId="9" fontId="12" fillId="17" borderId="23" xfId="0" applyNumberFormat="1" applyFont="1" applyFill="1" applyBorder="1" applyProtection="1">
      <protection hidden="1"/>
    </xf>
    <xf numFmtId="9" fontId="12" fillId="19" borderId="1" xfId="0" applyNumberFormat="1" applyFont="1" applyFill="1" applyBorder="1" applyAlignment="1" applyProtection="1">
      <alignment horizontal="center"/>
      <protection hidden="1"/>
    </xf>
    <xf numFmtId="9" fontId="12" fillId="19" borderId="23" xfId="0" applyNumberFormat="1" applyFont="1" applyFill="1" applyBorder="1" applyAlignment="1" applyProtection="1">
      <alignment horizontal="center"/>
      <protection hidden="1"/>
    </xf>
    <xf numFmtId="0" fontId="5" fillId="19" borderId="1" xfId="0" applyFont="1" applyFill="1" applyBorder="1" applyAlignment="1" applyProtection="1">
      <alignment horizontal="center"/>
      <protection hidden="1"/>
    </xf>
    <xf numFmtId="9" fontId="12" fillId="19" borderId="23" xfId="0" applyNumberFormat="1" applyFont="1" applyFill="1" applyBorder="1" applyProtection="1">
      <protection hidden="1"/>
    </xf>
    <xf numFmtId="0" fontId="3" fillId="19" borderId="18" xfId="0" applyFont="1" applyFill="1" applyBorder="1" applyAlignment="1" applyProtection="1">
      <alignment horizontal="right" vertical="center"/>
      <protection hidden="1"/>
    </xf>
    <xf numFmtId="0" fontId="3" fillId="19" borderId="0" xfId="0" applyFont="1" applyFill="1" applyBorder="1" applyAlignment="1" applyProtection="1">
      <alignment horizontal="right" vertical="center"/>
      <protection hidden="1"/>
    </xf>
    <xf numFmtId="0" fontId="3" fillId="16" borderId="18" xfId="0" applyFont="1" applyFill="1" applyBorder="1" applyAlignment="1" applyProtection="1">
      <alignment horizontal="right" vertical="center"/>
      <protection hidden="1"/>
    </xf>
    <xf numFmtId="0" fontId="3" fillId="16" borderId="0" xfId="0" applyFont="1" applyFill="1" applyBorder="1" applyAlignment="1" applyProtection="1">
      <alignment horizontal="right" vertical="center"/>
      <protection hidden="1"/>
    </xf>
    <xf numFmtId="0" fontId="5" fillId="16" borderId="1" xfId="0" applyFont="1" applyFill="1" applyBorder="1" applyAlignment="1" applyProtection="1">
      <alignment horizontal="center"/>
      <protection hidden="1"/>
    </xf>
    <xf numFmtId="9" fontId="12" fillId="16" borderId="23" xfId="0" applyNumberFormat="1" applyFont="1" applyFill="1" applyBorder="1" applyAlignment="1" applyProtection="1">
      <alignment horizontal="center"/>
      <protection hidden="1"/>
    </xf>
    <xf numFmtId="9" fontId="12" fillId="16" borderId="1" xfId="0" applyNumberFormat="1" applyFont="1" applyFill="1" applyBorder="1" applyAlignment="1" applyProtection="1">
      <alignment horizontal="center"/>
      <protection hidden="1"/>
    </xf>
    <xf numFmtId="9" fontId="12" fillId="16" borderId="23" xfId="0" applyNumberFormat="1" applyFont="1" applyFill="1" applyBorder="1" applyProtection="1">
      <protection hidden="1"/>
    </xf>
    <xf numFmtId="9" fontId="12" fillId="20" borderId="1" xfId="0" applyNumberFormat="1" applyFont="1" applyFill="1" applyBorder="1" applyAlignment="1" applyProtection="1">
      <alignment horizontal="center"/>
      <protection hidden="1"/>
    </xf>
    <xf numFmtId="9" fontId="12" fillId="20" borderId="23" xfId="0" applyNumberFormat="1" applyFont="1" applyFill="1" applyBorder="1" applyAlignment="1" applyProtection="1">
      <alignment horizontal="center"/>
      <protection hidden="1"/>
    </xf>
    <xf numFmtId="0" fontId="5" fillId="20" borderId="1" xfId="0" applyFont="1" applyFill="1" applyBorder="1" applyAlignment="1" applyProtection="1">
      <alignment horizontal="center"/>
      <protection hidden="1"/>
    </xf>
    <xf numFmtId="9" fontId="12" fillId="20" borderId="23" xfId="0" applyNumberFormat="1" applyFont="1" applyFill="1" applyBorder="1" applyProtection="1">
      <protection hidden="1"/>
    </xf>
    <xf numFmtId="0" fontId="3" fillId="20" borderId="57" xfId="0" applyFont="1" applyFill="1" applyBorder="1" applyAlignment="1" applyProtection="1">
      <alignment horizontal="right" vertical="center"/>
      <protection hidden="1"/>
    </xf>
    <xf numFmtId="0" fontId="3" fillId="20" borderId="10" xfId="0" applyFont="1" applyFill="1" applyBorder="1" applyAlignment="1" applyProtection="1">
      <alignment horizontal="right" vertical="center"/>
      <protection hidden="1"/>
    </xf>
    <xf numFmtId="0" fontId="3" fillId="20" borderId="87" xfId="0" applyFont="1" applyFill="1" applyBorder="1" applyAlignment="1" applyProtection="1">
      <alignment horizontal="right" vertical="center"/>
      <protection hidden="1"/>
    </xf>
    <xf numFmtId="9" fontId="12" fillId="21" borderId="1" xfId="0" applyNumberFormat="1" applyFont="1" applyFill="1" applyBorder="1" applyAlignment="1" applyProtection="1">
      <alignment horizontal="center"/>
      <protection hidden="1"/>
    </xf>
    <xf numFmtId="9" fontId="12" fillId="21" borderId="23" xfId="0" applyNumberFormat="1" applyFont="1" applyFill="1" applyBorder="1" applyAlignment="1" applyProtection="1">
      <alignment horizontal="center"/>
      <protection hidden="1"/>
    </xf>
    <xf numFmtId="0" fontId="5" fillId="21" borderId="1" xfId="0" applyFont="1" applyFill="1" applyBorder="1" applyAlignment="1" applyProtection="1">
      <alignment horizontal="center"/>
      <protection hidden="1"/>
    </xf>
    <xf numFmtId="9" fontId="12" fillId="21" borderId="23" xfId="0" applyNumberFormat="1" applyFont="1" applyFill="1" applyBorder="1" applyProtection="1">
      <protection hidden="1"/>
    </xf>
    <xf numFmtId="0" fontId="3" fillId="21" borderId="72" xfId="0" applyFont="1" applyFill="1" applyBorder="1" applyAlignment="1" applyProtection="1">
      <alignment horizontal="right" vertical="center"/>
      <protection hidden="1"/>
    </xf>
    <xf numFmtId="0" fontId="3" fillId="21" borderId="2" xfId="0" applyFont="1" applyFill="1" applyBorder="1" applyAlignment="1" applyProtection="1">
      <alignment horizontal="right" vertical="center"/>
      <protection hidden="1"/>
    </xf>
    <xf numFmtId="0" fontId="3" fillId="21" borderId="9" xfId="0" applyFont="1" applyFill="1" applyBorder="1" applyAlignment="1" applyProtection="1">
      <alignment horizontal="right" vertical="center"/>
      <protection hidden="1"/>
    </xf>
    <xf numFmtId="0" fontId="3" fillId="22" borderId="18" xfId="0" applyFont="1" applyFill="1" applyBorder="1" applyAlignment="1" applyProtection="1">
      <alignment horizontal="right" vertical="center"/>
      <protection hidden="1"/>
    </xf>
    <xf numFmtId="0" fontId="3" fillId="22" borderId="0" xfId="0" applyFont="1" applyFill="1" applyBorder="1" applyAlignment="1" applyProtection="1">
      <alignment horizontal="right" vertical="center"/>
      <protection hidden="1"/>
    </xf>
    <xf numFmtId="0" fontId="5" fillId="22" borderId="1" xfId="0" applyFont="1" applyFill="1" applyBorder="1" applyAlignment="1" applyProtection="1">
      <alignment horizontal="center"/>
      <protection hidden="1"/>
    </xf>
    <xf numFmtId="9" fontId="12" fillId="22" borderId="23" xfId="0" applyNumberFormat="1" applyFont="1" applyFill="1" applyBorder="1" applyAlignment="1" applyProtection="1">
      <alignment horizontal="center"/>
      <protection hidden="1"/>
    </xf>
    <xf numFmtId="9" fontId="12" fillId="22" borderId="1" xfId="0" applyNumberFormat="1" applyFont="1" applyFill="1" applyBorder="1" applyAlignment="1" applyProtection="1">
      <alignment horizontal="center"/>
      <protection hidden="1"/>
    </xf>
    <xf numFmtId="9" fontId="12" fillId="22" borderId="23" xfId="0" applyNumberFormat="1" applyFont="1" applyFill="1" applyBorder="1" applyProtection="1">
      <protection hidden="1"/>
    </xf>
    <xf numFmtId="9" fontId="12" fillId="23" borderId="1" xfId="0" applyNumberFormat="1" applyFont="1" applyFill="1" applyBorder="1" applyAlignment="1" applyProtection="1">
      <alignment horizontal="center"/>
      <protection hidden="1"/>
    </xf>
    <xf numFmtId="9" fontId="12" fillId="23" borderId="23" xfId="0" applyNumberFormat="1" applyFont="1" applyFill="1" applyBorder="1" applyAlignment="1" applyProtection="1">
      <alignment horizontal="center"/>
      <protection hidden="1"/>
    </xf>
    <xf numFmtId="0" fontId="5" fillId="23" borderId="1" xfId="0" applyFont="1" applyFill="1" applyBorder="1" applyAlignment="1" applyProtection="1">
      <alignment horizontal="center"/>
      <protection hidden="1"/>
    </xf>
    <xf numFmtId="9" fontId="12" fillId="23" borderId="23" xfId="0" applyNumberFormat="1" applyFont="1" applyFill="1" applyBorder="1" applyProtection="1">
      <protection hidden="1"/>
    </xf>
    <xf numFmtId="0" fontId="3" fillId="23" borderId="57" xfId="0" applyFont="1" applyFill="1" applyBorder="1" applyAlignment="1" applyProtection="1">
      <alignment horizontal="right" vertical="center"/>
      <protection hidden="1"/>
    </xf>
    <xf numFmtId="0" fontId="3" fillId="23" borderId="10" xfId="0" applyFont="1" applyFill="1" applyBorder="1" applyAlignment="1" applyProtection="1">
      <alignment horizontal="right" vertical="center"/>
      <protection hidden="1"/>
    </xf>
    <xf numFmtId="0" fontId="3" fillId="23" borderId="87" xfId="0" applyFont="1" applyFill="1" applyBorder="1" applyAlignment="1" applyProtection="1">
      <alignment horizontal="right" vertical="center"/>
      <protection hidden="1"/>
    </xf>
    <xf numFmtId="0" fontId="13" fillId="24" borderId="77" xfId="0" applyFont="1" applyFill="1" applyBorder="1" applyAlignment="1" applyProtection="1">
      <alignment horizontal="right"/>
      <protection hidden="1"/>
    </xf>
    <xf numFmtId="0" fontId="13" fillId="24" borderId="75" xfId="0" applyFont="1" applyFill="1" applyBorder="1" applyAlignment="1" applyProtection="1">
      <alignment horizontal="right"/>
      <protection hidden="1"/>
    </xf>
    <xf numFmtId="0" fontId="12" fillId="24" borderId="1" xfId="0" applyFont="1" applyFill="1" applyBorder="1" applyAlignment="1" applyProtection="1">
      <alignment horizontal="center" vertical="center"/>
      <protection hidden="1"/>
    </xf>
    <xf numFmtId="9" fontId="12" fillId="24" borderId="23" xfId="0" applyNumberFormat="1" applyFont="1" applyFill="1" applyBorder="1" applyAlignment="1" applyProtection="1">
      <alignment horizontal="center" vertical="center"/>
      <protection hidden="1"/>
    </xf>
    <xf numFmtId="0" fontId="2" fillId="25" borderId="73" xfId="0" applyFont="1" applyFill="1" applyBorder="1" applyAlignment="1" applyProtection="1">
      <alignment horizontal="right"/>
      <protection hidden="1"/>
    </xf>
    <xf numFmtId="0" fontId="2" fillId="25" borderId="83" xfId="0" applyFont="1" applyFill="1" applyBorder="1" applyAlignment="1" applyProtection="1">
      <alignment horizontal="right"/>
      <protection hidden="1"/>
    </xf>
    <xf numFmtId="0" fontId="26" fillId="25" borderId="3" xfId="0" applyFont="1" applyFill="1" applyBorder="1" applyAlignment="1" applyProtection="1">
      <alignment horizontal="center"/>
      <protection hidden="1"/>
    </xf>
    <xf numFmtId="0" fontId="1" fillId="25" borderId="3" xfId="0" applyFont="1" applyFill="1" applyBorder="1" applyAlignment="1" applyProtection="1">
      <alignment horizontal="center"/>
      <protection hidden="1"/>
    </xf>
    <xf numFmtId="9" fontId="26" fillId="25" borderId="3" xfId="0" applyNumberFormat="1" applyFont="1" applyFill="1" applyBorder="1" applyAlignment="1" applyProtection="1">
      <alignment horizontal="center"/>
      <protection hidden="1"/>
    </xf>
    <xf numFmtId="0" fontId="13" fillId="24" borderId="6" xfId="0" applyFont="1" applyFill="1" applyBorder="1" applyAlignment="1" applyProtection="1">
      <alignment horizontal="right"/>
      <protection hidden="1"/>
    </xf>
    <xf numFmtId="0" fontId="12" fillId="24" borderId="19" xfId="0" applyFont="1" applyFill="1" applyBorder="1" applyProtection="1">
      <protection hidden="1"/>
    </xf>
    <xf numFmtId="0" fontId="12" fillId="24" borderId="39" xfId="0" applyFont="1" applyFill="1" applyBorder="1" applyProtection="1">
      <protection hidden="1"/>
    </xf>
    <xf numFmtId="0" fontId="13" fillId="24" borderId="39" xfId="0" applyFont="1" applyFill="1" applyBorder="1" applyAlignment="1" applyProtection="1">
      <alignment horizontal="right"/>
      <protection hidden="1"/>
    </xf>
    <xf numFmtId="9" fontId="12" fillId="24" borderId="60" xfId="0" applyNumberFormat="1" applyFont="1" applyFill="1" applyBorder="1" applyAlignment="1" applyProtection="1">
      <alignment horizontal="center"/>
      <protection hidden="1"/>
    </xf>
    <xf numFmtId="9" fontId="12" fillId="24" borderId="25" xfId="0" applyNumberFormat="1" applyFont="1" applyFill="1" applyBorder="1" applyAlignment="1" applyProtection="1">
      <alignment horizontal="center"/>
      <protection hidden="1"/>
    </xf>
    <xf numFmtId="0" fontId="12" fillId="24" borderId="19" xfId="0" applyFont="1" applyFill="1" applyBorder="1" applyProtection="1">
      <protection locked="0"/>
    </xf>
    <xf numFmtId="0" fontId="12" fillId="24" borderId="39" xfId="0" applyFont="1" applyFill="1" applyBorder="1" applyProtection="1">
      <protection locked="0"/>
    </xf>
    <xf numFmtId="0" fontId="13" fillId="24" borderId="39" xfId="0" applyFont="1" applyFill="1" applyBorder="1" applyAlignment="1" applyProtection="1">
      <alignment horizontal="right"/>
      <protection locked="0"/>
    </xf>
    <xf numFmtId="0" fontId="12" fillId="24" borderId="60" xfId="0" applyFont="1" applyFill="1" applyBorder="1" applyAlignment="1" applyProtection="1">
      <alignment horizontal="center" vertical="center"/>
      <protection locked="0"/>
    </xf>
    <xf numFmtId="9" fontId="12" fillId="24" borderId="25" xfId="0" applyNumberFormat="1" applyFont="1" applyFill="1" applyBorder="1" applyAlignment="1" applyProtection="1">
      <alignment horizontal="right" vertical="center"/>
      <protection locked="0"/>
    </xf>
    <xf numFmtId="164" fontId="12" fillId="0" borderId="30" xfId="0" applyNumberFormat="1" applyFont="1" applyBorder="1" applyAlignment="1" applyProtection="1">
      <alignment horizontal="center"/>
      <protection hidden="1"/>
    </xf>
    <xf numFmtId="10" fontId="3" fillId="25" borderId="1" xfId="0" applyNumberFormat="1" applyFont="1" applyFill="1" applyBorder="1" applyAlignment="1" applyProtection="1">
      <alignment horizontal="center" vertical="top" wrapText="1"/>
      <protection hidden="1"/>
    </xf>
    <xf numFmtId="10" fontId="3" fillId="25" borderId="23" xfId="0" applyNumberFormat="1" applyFont="1" applyFill="1" applyBorder="1" applyAlignment="1" applyProtection="1">
      <alignment horizontal="center" vertical="top" wrapText="1"/>
      <protection hidden="1"/>
    </xf>
    <xf numFmtId="0" fontId="0" fillId="0" borderId="88" xfId="0" applyBorder="1" applyProtection="1">
      <protection locked="0"/>
    </xf>
    <xf numFmtId="0" fontId="5" fillId="2" borderId="61"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hidden="1"/>
    </xf>
    <xf numFmtId="0" fontId="37" fillId="0" borderId="21" xfId="0" applyFont="1" applyBorder="1" applyAlignment="1" applyProtection="1">
      <alignment horizontal="center" vertical="center"/>
    </xf>
    <xf numFmtId="0" fontId="37" fillId="0" borderId="23" xfId="0" applyFont="1" applyBorder="1" applyAlignment="1" applyProtection="1">
      <alignment horizontal="center" vertical="center"/>
    </xf>
    <xf numFmtId="0" fontId="37" fillId="0" borderId="25" xfId="0" applyFont="1" applyBorder="1" applyAlignment="1" applyProtection="1">
      <alignment horizontal="center" vertical="center"/>
    </xf>
    <xf numFmtId="0" fontId="9" fillId="0" borderId="69" xfId="0" applyFont="1" applyBorder="1" applyAlignment="1" applyProtection="1">
      <alignment horizontal="center" vertical="center" textRotation="90"/>
    </xf>
    <xf numFmtId="0" fontId="10" fillId="0" borderId="41" xfId="0" applyFont="1" applyBorder="1" applyAlignment="1" applyProtection="1">
      <alignment horizontal="center" vertical="center" textRotation="90"/>
    </xf>
    <xf numFmtId="0" fontId="10" fillId="0" borderId="48" xfId="0" applyFont="1" applyBorder="1" applyAlignment="1" applyProtection="1">
      <alignment horizontal="center" vertical="center" textRotation="90"/>
    </xf>
    <xf numFmtId="0" fontId="3" fillId="15" borderId="18" xfId="0" applyFont="1" applyFill="1" applyBorder="1" applyAlignment="1" applyProtection="1">
      <alignment horizontal="right"/>
      <protection hidden="1"/>
    </xf>
    <xf numFmtId="0" fontId="12" fillId="15" borderId="0" xfId="0" applyFont="1" applyFill="1" applyBorder="1" applyAlignment="1" applyProtection="1">
      <protection hidden="1"/>
    </xf>
    <xf numFmtId="0" fontId="12" fillId="15" borderId="8" xfId="0" applyFont="1" applyFill="1" applyBorder="1" applyAlignment="1" applyProtection="1">
      <protection hidden="1"/>
    </xf>
    <xf numFmtId="0" fontId="3" fillId="19" borderId="18" xfId="0" applyFont="1" applyFill="1" applyBorder="1" applyAlignment="1" applyProtection="1">
      <alignment horizontal="right" vertical="center"/>
      <protection hidden="1"/>
    </xf>
    <xf numFmtId="0" fontId="12" fillId="19" borderId="0" xfId="0" applyFont="1" applyFill="1" applyBorder="1" applyAlignment="1" applyProtection="1">
      <protection hidden="1"/>
    </xf>
    <xf numFmtId="0" fontId="12" fillId="19" borderId="8" xfId="0" applyFont="1" applyFill="1" applyBorder="1" applyAlignment="1" applyProtection="1">
      <protection hidden="1"/>
    </xf>
    <xf numFmtId="0" fontId="3" fillId="16" borderId="18" xfId="0" applyFont="1" applyFill="1" applyBorder="1" applyAlignment="1" applyProtection="1">
      <alignment horizontal="right" vertical="center"/>
      <protection hidden="1"/>
    </xf>
    <xf numFmtId="0" fontId="12" fillId="16" borderId="0" xfId="0" applyFont="1" applyFill="1" applyBorder="1" applyAlignment="1" applyProtection="1">
      <protection hidden="1"/>
    </xf>
    <xf numFmtId="0" fontId="12" fillId="16" borderId="8" xfId="0" applyFont="1" applyFill="1" applyBorder="1" applyAlignment="1" applyProtection="1">
      <protection hidden="1"/>
    </xf>
    <xf numFmtId="0" fontId="3" fillId="20" borderId="18" xfId="0" applyFont="1" applyFill="1" applyBorder="1" applyAlignment="1" applyProtection="1">
      <alignment horizontal="right" vertical="center"/>
      <protection hidden="1"/>
    </xf>
    <xf numFmtId="0" fontId="12" fillId="20" borderId="0" xfId="0" applyFont="1" applyFill="1" applyBorder="1" applyAlignment="1" applyProtection="1">
      <protection hidden="1"/>
    </xf>
    <xf numFmtId="0" fontId="12" fillId="20" borderId="8" xfId="0" applyFont="1" applyFill="1" applyBorder="1" applyAlignment="1" applyProtection="1">
      <protection hidden="1"/>
    </xf>
    <xf numFmtId="0" fontId="3" fillId="21" borderId="18" xfId="0" applyFont="1" applyFill="1" applyBorder="1" applyAlignment="1" applyProtection="1">
      <alignment horizontal="right" vertical="center"/>
      <protection hidden="1"/>
    </xf>
    <xf numFmtId="0" fontId="12" fillId="21" borderId="0" xfId="0" applyFont="1" applyFill="1" applyBorder="1" applyAlignment="1" applyProtection="1">
      <protection hidden="1"/>
    </xf>
    <xf numFmtId="0" fontId="12" fillId="21" borderId="8" xfId="0" applyFont="1" applyFill="1" applyBorder="1" applyAlignment="1" applyProtection="1">
      <protection hidden="1"/>
    </xf>
    <xf numFmtId="0" fontId="3" fillId="0" borderId="31" xfId="0" applyFont="1" applyFill="1" applyBorder="1" applyAlignment="1" applyProtection="1">
      <alignment horizontal="center" vertical="center" wrapText="1"/>
      <protection hidden="1"/>
    </xf>
    <xf numFmtId="0" fontId="3" fillId="0" borderId="45" xfId="0" applyFont="1" applyFill="1" applyBorder="1" applyAlignment="1" applyProtection="1">
      <alignment horizontal="center" vertical="center" wrapText="1"/>
      <protection hidden="1"/>
    </xf>
    <xf numFmtId="0" fontId="0" fillId="0" borderId="35" xfId="0" applyBorder="1" applyAlignment="1" applyProtection="1">
      <alignment horizontal="center" vertical="center" wrapText="1"/>
      <protection hidden="1"/>
    </xf>
    <xf numFmtId="0" fontId="28" fillId="0" borderId="32" xfId="0" applyFont="1" applyFill="1" applyBorder="1" applyAlignment="1" applyProtection="1">
      <alignment horizontal="center" vertical="center" wrapText="1"/>
      <protection hidden="1"/>
    </xf>
    <xf numFmtId="0" fontId="28" fillId="0" borderId="35" xfId="0" applyFont="1" applyFill="1" applyBorder="1" applyAlignment="1" applyProtection="1">
      <alignment horizontal="center" vertical="center" wrapText="1"/>
      <protection hidden="1"/>
    </xf>
    <xf numFmtId="0" fontId="19" fillId="0" borderId="0" xfId="0" applyFont="1" applyBorder="1" applyAlignment="1" applyProtection="1">
      <alignment horizontal="right" wrapText="1"/>
      <protection hidden="1"/>
    </xf>
    <xf numFmtId="0" fontId="23" fillId="0" borderId="8" xfId="0" applyFont="1" applyBorder="1" applyAlignment="1" applyProtection="1">
      <alignment horizontal="right" wrapText="1"/>
      <protection hidden="1"/>
    </xf>
    <xf numFmtId="0" fontId="2" fillId="0" borderId="26" xfId="0" applyFont="1" applyFill="1" applyBorder="1" applyAlignment="1" applyProtection="1">
      <alignment horizontal="center" vertical="center" wrapText="1"/>
      <protection hidden="1"/>
    </xf>
    <xf numFmtId="0" fontId="2" fillId="0" borderId="41" xfId="0" applyFont="1" applyFill="1" applyBorder="1" applyAlignment="1" applyProtection="1">
      <alignment horizontal="center" vertical="center" wrapText="1"/>
      <protection hidden="1"/>
    </xf>
    <xf numFmtId="0" fontId="2" fillId="0" borderId="31" xfId="0" applyFont="1" applyFill="1" applyBorder="1" applyAlignment="1" applyProtection="1">
      <alignment horizontal="center" vertical="center" wrapText="1"/>
      <protection hidden="1"/>
    </xf>
    <xf numFmtId="0" fontId="2" fillId="0" borderId="44" xfId="0" applyFont="1" applyFill="1" applyBorder="1" applyAlignment="1" applyProtection="1">
      <alignment horizontal="center" vertical="center" wrapText="1"/>
      <protection hidden="1"/>
    </xf>
    <xf numFmtId="0" fontId="5" fillId="14" borderId="1" xfId="0" applyFont="1" applyFill="1" applyBorder="1" applyAlignment="1" applyProtection="1">
      <alignment horizontal="left" vertical="top" wrapText="1"/>
    </xf>
    <xf numFmtId="0" fontId="0" fillId="14" borderId="1" xfId="0" applyFont="1" applyFill="1" applyBorder="1" applyAlignment="1" applyProtection="1">
      <alignment horizontal="left" vertical="top" wrapText="1"/>
    </xf>
    <xf numFmtId="0" fontId="0" fillId="14" borderId="1" xfId="0" applyFont="1" applyFill="1" applyBorder="1" applyAlignment="1" applyProtection="1"/>
    <xf numFmtId="0" fontId="3" fillId="22" borderId="18" xfId="0" applyFont="1" applyFill="1" applyBorder="1" applyAlignment="1" applyProtection="1">
      <alignment horizontal="right" vertical="center"/>
      <protection hidden="1"/>
    </xf>
    <xf numFmtId="0" fontId="12" fillId="22" borderId="0" xfId="0" applyFont="1" applyFill="1" applyBorder="1" applyAlignment="1" applyProtection="1">
      <protection hidden="1"/>
    </xf>
    <xf numFmtId="0" fontId="12" fillId="22" borderId="8" xfId="0" applyFont="1" applyFill="1" applyBorder="1" applyAlignment="1" applyProtection="1">
      <protection hidden="1"/>
    </xf>
    <xf numFmtId="0" fontId="3" fillId="23" borderId="18" xfId="0" applyFont="1" applyFill="1" applyBorder="1" applyAlignment="1" applyProtection="1">
      <alignment horizontal="right" vertical="center"/>
      <protection hidden="1"/>
    </xf>
    <xf numFmtId="0" fontId="3" fillId="23" borderId="0" xfId="0" applyFont="1" applyFill="1" applyBorder="1" applyAlignment="1" applyProtection="1">
      <alignment horizontal="right" vertical="center"/>
      <protection hidden="1"/>
    </xf>
    <xf numFmtId="0" fontId="3" fillId="23" borderId="8" xfId="0" applyFont="1" applyFill="1" applyBorder="1" applyAlignment="1" applyProtection="1">
      <alignment horizontal="right" vertical="center"/>
      <protection hidden="1"/>
    </xf>
    <xf numFmtId="0" fontId="3" fillId="18" borderId="18" xfId="0" applyFont="1" applyFill="1" applyBorder="1" applyAlignment="1" applyProtection="1">
      <alignment horizontal="right" vertical="center"/>
      <protection hidden="1"/>
    </xf>
    <xf numFmtId="0" fontId="12" fillId="18" borderId="0" xfId="0" applyFont="1" applyFill="1" applyBorder="1" applyAlignment="1" applyProtection="1">
      <protection hidden="1"/>
    </xf>
    <xf numFmtId="0" fontId="12" fillId="18" borderId="8" xfId="0" applyFont="1" applyFill="1" applyBorder="1" applyAlignment="1" applyProtection="1">
      <protection hidden="1"/>
    </xf>
    <xf numFmtId="0" fontId="3" fillId="17" borderId="18" xfId="0" applyFont="1" applyFill="1" applyBorder="1" applyAlignment="1" applyProtection="1">
      <alignment horizontal="right" vertical="center"/>
      <protection hidden="1"/>
    </xf>
    <xf numFmtId="0" fontId="12" fillId="17" borderId="0" xfId="0" applyFont="1" applyFill="1" applyBorder="1" applyAlignment="1" applyProtection="1">
      <protection hidden="1"/>
    </xf>
    <xf numFmtId="0" fontId="12" fillId="17" borderId="8" xfId="0" applyFont="1" applyFill="1" applyBorder="1" applyAlignment="1" applyProtection="1">
      <protection hidden="1"/>
    </xf>
    <xf numFmtId="0" fontId="2" fillId="14" borderId="17" xfId="0" applyFont="1" applyFill="1" applyBorder="1" applyAlignment="1" applyProtection="1">
      <alignment vertical="top"/>
      <protection hidden="1"/>
    </xf>
    <xf numFmtId="0" fontId="2" fillId="14" borderId="55" xfId="0" applyFont="1" applyFill="1" applyBorder="1" applyAlignment="1" applyProtection="1">
      <alignment vertical="top"/>
      <protection hidden="1"/>
    </xf>
    <xf numFmtId="0" fontId="2" fillId="14" borderId="46" xfId="0" applyFont="1" applyFill="1" applyBorder="1" applyAlignment="1" applyProtection="1">
      <alignment vertical="top"/>
      <protection hidden="1"/>
    </xf>
    <xf numFmtId="0" fontId="2" fillId="14" borderId="18" xfId="0" applyFont="1" applyFill="1" applyBorder="1" applyAlignment="1" applyProtection="1">
      <alignment vertical="top"/>
      <protection hidden="1"/>
    </xf>
    <xf numFmtId="0" fontId="2" fillId="14" borderId="0" xfId="0" applyFont="1" applyFill="1" applyBorder="1" applyAlignment="1" applyProtection="1">
      <alignment vertical="top"/>
      <protection hidden="1"/>
    </xf>
    <xf numFmtId="0" fontId="2" fillId="14" borderId="56" xfId="0" applyFont="1" applyFill="1" applyBorder="1" applyAlignment="1" applyProtection="1">
      <alignment vertical="top"/>
      <protection hidden="1"/>
    </xf>
    <xf numFmtId="0" fontId="2" fillId="14" borderId="57" xfId="0" applyFont="1" applyFill="1" applyBorder="1" applyAlignment="1" applyProtection="1">
      <alignment vertical="top"/>
      <protection hidden="1"/>
    </xf>
    <xf numFmtId="0" fontId="2" fillId="14" borderId="10" xfId="0" applyFont="1" applyFill="1" applyBorder="1" applyAlignment="1" applyProtection="1">
      <alignment vertical="top"/>
      <protection hidden="1"/>
    </xf>
    <xf numFmtId="0" fontId="2" fillId="14" borderId="58" xfId="0" applyFont="1" applyFill="1" applyBorder="1" applyAlignment="1" applyProtection="1">
      <alignment vertical="top"/>
      <protection hidden="1"/>
    </xf>
    <xf numFmtId="0" fontId="2" fillId="14" borderId="17" xfId="0" applyFont="1" applyFill="1" applyBorder="1" applyAlignment="1" applyProtection="1">
      <alignment vertical="top" wrapText="1"/>
      <protection hidden="1"/>
    </xf>
    <xf numFmtId="0" fontId="0" fillId="14" borderId="55" xfId="0" applyFill="1" applyBorder="1" applyAlignment="1" applyProtection="1">
      <alignment vertical="top" wrapText="1"/>
      <protection hidden="1"/>
    </xf>
    <xf numFmtId="0" fontId="0" fillId="14" borderId="46" xfId="0" applyFill="1" applyBorder="1" applyAlignment="1" applyProtection="1">
      <alignment vertical="top" wrapText="1"/>
      <protection hidden="1"/>
    </xf>
    <xf numFmtId="0" fontId="0" fillId="14" borderId="18" xfId="0" applyFill="1" applyBorder="1" applyAlignment="1" applyProtection="1">
      <alignment vertical="top" wrapText="1"/>
      <protection hidden="1"/>
    </xf>
    <xf numFmtId="0" fontId="0" fillId="14" borderId="0" xfId="0" applyFill="1" applyBorder="1" applyAlignment="1" applyProtection="1">
      <alignment vertical="top" wrapText="1"/>
      <protection hidden="1"/>
    </xf>
    <xf numFmtId="0" fontId="0" fillId="14" borderId="56" xfId="0" applyFill="1" applyBorder="1" applyAlignment="1" applyProtection="1">
      <alignment vertical="top" wrapText="1"/>
      <protection hidden="1"/>
    </xf>
    <xf numFmtId="0" fontId="0" fillId="14" borderId="57" xfId="0" applyFill="1" applyBorder="1" applyAlignment="1" applyProtection="1">
      <alignment vertical="top" wrapText="1"/>
      <protection hidden="1"/>
    </xf>
    <xf numFmtId="0" fontId="0" fillId="14" borderId="10" xfId="0" applyFill="1" applyBorder="1" applyAlignment="1" applyProtection="1">
      <alignment vertical="top" wrapText="1"/>
      <protection hidden="1"/>
    </xf>
    <xf numFmtId="0" fontId="0" fillId="14" borderId="58" xfId="0" applyFill="1" applyBorder="1" applyAlignment="1" applyProtection="1">
      <alignment vertical="top" wrapText="1"/>
      <protection hidden="1"/>
    </xf>
    <xf numFmtId="0" fontId="3" fillId="0" borderId="62" xfId="0" applyFont="1" applyBorder="1" applyAlignment="1" applyProtection="1">
      <alignment horizontal="center" vertical="top" wrapText="1"/>
      <protection hidden="1"/>
    </xf>
    <xf numFmtId="0" fontId="3" fillId="0" borderId="63" xfId="0" applyFont="1" applyBorder="1" applyAlignment="1" applyProtection="1">
      <alignment horizontal="center" vertical="top" wrapText="1"/>
      <protection hidden="1"/>
    </xf>
    <xf numFmtId="0" fontId="3" fillId="0" borderId="65" xfId="0" applyFont="1" applyBorder="1" applyAlignment="1" applyProtection="1">
      <alignment horizontal="center" vertical="top" wrapText="1"/>
      <protection hidden="1"/>
    </xf>
    <xf numFmtId="0" fontId="3" fillId="0" borderId="66" xfId="0" applyFont="1" applyBorder="1" applyAlignment="1" applyProtection="1">
      <alignment horizontal="center" vertical="top" wrapText="1"/>
      <protection hidden="1"/>
    </xf>
    <xf numFmtId="0" fontId="23" fillId="0" borderId="17" xfId="0" applyFont="1" applyBorder="1" applyAlignment="1" applyProtection="1">
      <alignment horizontal="center" wrapText="1"/>
    </xf>
    <xf numFmtId="0" fontId="0" fillId="0" borderId="46" xfId="0" applyBorder="1" applyAlignment="1" applyProtection="1">
      <alignment horizontal="center" wrapText="1"/>
    </xf>
    <xf numFmtId="0" fontId="0" fillId="0" borderId="19" xfId="0" applyBorder="1" applyAlignment="1" applyProtection="1">
      <alignment horizontal="center" wrapText="1"/>
    </xf>
    <xf numFmtId="0" fontId="0" fillId="0" borderId="47" xfId="0" applyBorder="1" applyAlignment="1" applyProtection="1">
      <alignment horizontal="center" wrapText="1"/>
    </xf>
    <xf numFmtId="0" fontId="18" fillId="25" borderId="18" xfId="0" applyFont="1" applyFill="1" applyBorder="1" applyAlignment="1" applyProtection="1">
      <alignment horizontal="right"/>
      <protection hidden="1"/>
    </xf>
    <xf numFmtId="0" fontId="19" fillId="25" borderId="0" xfId="0" applyFont="1" applyFill="1" applyBorder="1" applyAlignment="1" applyProtection="1">
      <alignment horizontal="right"/>
      <protection hidden="1"/>
    </xf>
    <xf numFmtId="0" fontId="19" fillId="25" borderId="8" xfId="0" applyFont="1" applyFill="1" applyBorder="1" applyAlignment="1" applyProtection="1">
      <alignment horizontal="right"/>
      <protection hidden="1"/>
    </xf>
    <xf numFmtId="0" fontId="12" fillId="23" borderId="0" xfId="0" applyFont="1" applyFill="1" applyBorder="1" applyAlignment="1" applyProtection="1">
      <protection hidden="1"/>
    </xf>
    <xf numFmtId="0" fontId="12" fillId="23" borderId="8" xfId="0" applyFont="1" applyFill="1" applyBorder="1" applyAlignment="1" applyProtection="1">
      <protection hidden="1"/>
    </xf>
    <xf numFmtId="0" fontId="1" fillId="14" borderId="0" xfId="0" applyFont="1" applyFill="1" applyAlignment="1" applyProtection="1">
      <alignment horizontal="left" vertical="center" wrapText="1"/>
      <protection hidden="1"/>
    </xf>
    <xf numFmtId="0" fontId="0" fillId="14" borderId="0" xfId="0" applyFill="1" applyAlignment="1" applyProtection="1">
      <alignment horizontal="left" vertical="center" wrapText="1"/>
      <protection hidden="1"/>
    </xf>
    <xf numFmtId="0" fontId="0" fillId="14" borderId="0" xfId="0" applyFill="1" applyAlignment="1" applyProtection="1">
      <alignment wrapText="1"/>
      <protection hidden="1"/>
    </xf>
    <xf numFmtId="0" fontId="16" fillId="0" borderId="0" xfId="0" applyFont="1" applyBorder="1" applyAlignment="1" applyProtection="1">
      <alignment wrapText="1"/>
      <protection hidden="1"/>
    </xf>
    <xf numFmtId="0" fontId="17" fillId="0" borderId="0" xfId="0" applyFont="1" applyBorder="1" applyAlignment="1" applyProtection="1">
      <protection hidden="1"/>
    </xf>
    <xf numFmtId="0" fontId="5" fillId="0" borderId="0" xfId="0" applyFont="1" applyBorder="1" applyAlignment="1" applyProtection="1">
      <alignment vertical="center"/>
      <protection locked="0"/>
    </xf>
    <xf numFmtId="0" fontId="0" fillId="0" borderId="0" xfId="0" applyBorder="1" applyAlignment="1" applyProtection="1">
      <alignment vertical="center"/>
      <protection locked="0"/>
    </xf>
    <xf numFmtId="0" fontId="32" fillId="0" borderId="37" xfId="0" applyFont="1" applyBorder="1" applyAlignment="1" applyProtection="1">
      <alignment vertical="top" wrapText="1"/>
      <protection hidden="1"/>
    </xf>
    <xf numFmtId="0" fontId="32" fillId="0" borderId="50" xfId="0" applyFont="1" applyBorder="1" applyAlignment="1" applyProtection="1">
      <alignment vertical="top" wrapText="1"/>
      <protection hidden="1"/>
    </xf>
    <xf numFmtId="0" fontId="33" fillId="0" borderId="27" xfId="0" applyFont="1" applyBorder="1" applyAlignment="1" applyProtection="1">
      <alignment vertical="center"/>
      <protection hidden="1"/>
    </xf>
    <xf numFmtId="0" fontId="34" fillId="0" borderId="27" xfId="0" applyFont="1" applyBorder="1" applyAlignment="1" applyProtection="1">
      <alignment vertical="center"/>
      <protection hidden="1"/>
    </xf>
    <xf numFmtId="0" fontId="34" fillId="0" borderId="27" xfId="0" applyFont="1" applyBorder="1" applyAlignment="1" applyProtection="1">
      <protection hidden="1"/>
    </xf>
    <xf numFmtId="0" fontId="34" fillId="0" borderId="21" xfId="0" applyFont="1" applyBorder="1" applyAlignment="1" applyProtection="1">
      <protection hidden="1"/>
    </xf>
    <xf numFmtId="0" fontId="13" fillId="0" borderId="60" xfId="0" applyFont="1" applyBorder="1" applyAlignment="1" applyProtection="1">
      <alignment horizontal="right" vertical="center"/>
      <protection hidden="1"/>
    </xf>
    <xf numFmtId="0" fontId="2" fillId="8" borderId="73" xfId="0" applyFont="1" applyFill="1" applyBorder="1" applyAlignment="1" applyProtection="1">
      <alignment horizontal="center" vertical="top" wrapText="1"/>
      <protection hidden="1"/>
    </xf>
    <xf numFmtId="0" fontId="25" fillId="0" borderId="83" xfId="0" applyFont="1" applyBorder="1" applyAlignment="1" applyProtection="1">
      <protection hidden="1"/>
    </xf>
    <xf numFmtId="0" fontId="25" fillId="0" borderId="74" xfId="0" applyFont="1" applyBorder="1" applyAlignment="1" applyProtection="1">
      <protection hidden="1"/>
    </xf>
    <xf numFmtId="0" fontId="3" fillId="0" borderId="50" xfId="0" applyFont="1" applyBorder="1" applyAlignment="1" applyProtection="1">
      <alignment horizontal="center" vertical="top" wrapText="1"/>
      <protection hidden="1"/>
    </xf>
    <xf numFmtId="0" fontId="0" fillId="0" borderId="50" xfId="0" applyBorder="1" applyAlignment="1" applyProtection="1">
      <protection hidden="1"/>
    </xf>
    <xf numFmtId="0" fontId="0" fillId="0" borderId="38" xfId="0" applyBorder="1" applyAlignment="1" applyProtection="1">
      <protection hidden="1"/>
    </xf>
    <xf numFmtId="0" fontId="22" fillId="0" borderId="1" xfId="0" applyFont="1" applyBorder="1" applyAlignment="1" applyProtection="1">
      <alignment vertical="center"/>
      <protection hidden="1"/>
    </xf>
    <xf numFmtId="0" fontId="0" fillId="0" borderId="1" xfId="0" applyBorder="1" applyAlignment="1" applyProtection="1">
      <protection hidden="1"/>
    </xf>
    <xf numFmtId="0" fontId="0" fillId="0" borderId="23" xfId="0" applyBorder="1" applyAlignment="1" applyProtection="1">
      <protection hidden="1"/>
    </xf>
    <xf numFmtId="0" fontId="22" fillId="0" borderId="89" xfId="0" applyFont="1" applyBorder="1" applyAlignment="1" applyProtection="1">
      <alignment vertical="center"/>
      <protection hidden="1"/>
    </xf>
    <xf numFmtId="0" fontId="22" fillId="0" borderId="75" xfId="0" applyFont="1" applyBorder="1" applyAlignment="1" applyProtection="1">
      <alignment vertical="center"/>
      <protection hidden="1"/>
    </xf>
    <xf numFmtId="0" fontId="22" fillId="0" borderId="90" xfId="0" applyFont="1" applyBorder="1" applyAlignment="1" applyProtection="1">
      <alignment vertical="center"/>
      <protection hidden="1"/>
    </xf>
    <xf numFmtId="0" fontId="0" fillId="0" borderId="1" xfId="0" applyBorder="1" applyProtection="1">
      <protection hidden="1"/>
    </xf>
    <xf numFmtId="0" fontId="0" fillId="0" borderId="23" xfId="0" applyBorder="1" applyProtection="1">
      <protection hidden="1"/>
    </xf>
    <xf numFmtId="0" fontId="22" fillId="0" borderId="61" xfId="0" applyFont="1" applyBorder="1" applyAlignment="1" applyProtection="1">
      <alignment vertical="center"/>
      <protection hidden="1"/>
    </xf>
    <xf numFmtId="0" fontId="0" fillId="0" borderId="61" xfId="0" applyBorder="1" applyAlignment="1" applyProtection="1">
      <protection hidden="1"/>
    </xf>
    <xf numFmtId="0" fontId="0" fillId="0" borderId="81" xfId="0" applyBorder="1" applyAlignment="1" applyProtection="1">
      <protection hidden="1"/>
    </xf>
    <xf numFmtId="0" fontId="0" fillId="0" borderId="83" xfId="0" applyBorder="1" applyAlignment="1" applyProtection="1">
      <protection locked="0"/>
    </xf>
    <xf numFmtId="0" fontId="0" fillId="0" borderId="84" xfId="0" applyBorder="1" applyAlignment="1" applyProtection="1">
      <protection locked="0"/>
    </xf>
    <xf numFmtId="0" fontId="22" fillId="0" borderId="1" xfId="0" applyFont="1" applyFill="1" applyBorder="1" applyAlignment="1" applyProtection="1">
      <alignment vertical="center" wrapText="1"/>
      <protection hidden="1"/>
    </xf>
    <xf numFmtId="0" fontId="22" fillId="0" borderId="1" xfId="0" applyFont="1" applyBorder="1" applyAlignment="1" applyProtection="1">
      <alignment vertical="center" wrapText="1"/>
      <protection hidden="1"/>
    </xf>
    <xf numFmtId="0" fontId="22" fillId="0" borderId="60" xfId="0" applyFont="1" applyBorder="1" applyAlignment="1" applyProtection="1">
      <alignment vertical="center"/>
      <protection hidden="1"/>
    </xf>
    <xf numFmtId="0" fontId="0" fillId="0" borderId="60" xfId="0" applyBorder="1" applyAlignment="1" applyProtection="1">
      <protection hidden="1"/>
    </xf>
    <xf numFmtId="0" fontId="0" fillId="0" borderId="25" xfId="0" applyBorder="1" applyAlignment="1" applyProtection="1">
      <protection hidden="1"/>
    </xf>
    <xf numFmtId="10" fontId="0" fillId="0" borderId="83" xfId="0" applyNumberFormat="1" applyBorder="1" applyAlignment="1" applyProtection="1">
      <protection locked="0"/>
    </xf>
    <xf numFmtId="0" fontId="6" fillId="0" borderId="50" xfId="0" applyFont="1" applyBorder="1" applyAlignment="1" applyProtection="1">
      <alignment horizontal="center" vertical="top" wrapText="1"/>
      <protection hidden="1"/>
    </xf>
    <xf numFmtId="0" fontId="22" fillId="0" borderId="61" xfId="0" applyFont="1" applyFill="1" applyBorder="1" applyAlignment="1" applyProtection="1">
      <alignment vertical="center" wrapText="1"/>
      <protection hidden="1"/>
    </xf>
    <xf numFmtId="0" fontId="22" fillId="0" borderId="60" xfId="0" applyFont="1" applyFill="1" applyBorder="1" applyAlignment="1" applyProtection="1">
      <alignment vertical="center" wrapText="1"/>
      <protection hidden="1"/>
    </xf>
    <xf numFmtId="0" fontId="31" fillId="0" borderId="83" xfId="0" applyFont="1" applyBorder="1" applyAlignment="1" applyProtection="1">
      <protection locked="0"/>
    </xf>
  </cellXfs>
  <cellStyles count="3">
    <cellStyle name="Hyperlink" xfId="1" builtinId="8"/>
    <cellStyle name="Hyperlink 2" xfId="2" xr:uid="{00000000-0005-0000-0000-000001000000}"/>
    <cellStyle name="Normal" xfId="0" builtinId="0"/>
  </cellStyles>
  <dxfs count="586">
    <dxf>
      <font>
        <color rgb="FFFF0000"/>
      </font>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theme="3" tint="0.79998168889431442"/>
        </patternFill>
      </fill>
    </dxf>
    <dxf>
      <font>
        <color rgb="FFFF0000"/>
      </font>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theme="3" tint="0.79998168889431442"/>
        </patternFill>
      </fill>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E48F"/>
      <color rgb="FFC4D79B"/>
      <color rgb="FFD8E4BC"/>
      <color rgb="FFEBF1DE"/>
      <color rgb="FFDAEEF3"/>
      <color rgb="FFB7DEE8"/>
      <color rgb="FF92CDDC"/>
      <color rgb="FFDCE6F1"/>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584732</xdr:colOff>
      <xdr:row>1</xdr:row>
      <xdr:rowOff>0</xdr:rowOff>
    </xdr:to>
    <xdr:pic>
      <xdr:nvPicPr>
        <xdr:cNvPr id="3" name="Picture 2" descr="GCSE (9-1) Mathematics November 2021 Foundation tier Analysis Grid heading">
          <a:extLst>
            <a:ext uri="{FF2B5EF4-FFF2-40B4-BE49-F238E27FC236}">
              <a16:creationId xmlns:a16="http://schemas.microsoft.com/office/drawing/2014/main" id="{00000000-0008-0000-0000-000003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0" cy="936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1246720</xdr:colOff>
      <xdr:row>1</xdr:row>
      <xdr:rowOff>3175</xdr:rowOff>
    </xdr:to>
    <xdr:pic>
      <xdr:nvPicPr>
        <xdr:cNvPr id="2" name="Picture 1" descr="GCSE (9-1) Mathematics November 2021 Foundation tier Analysis Grid heading">
          <a:extLst>
            <a:ext uri="{FF2B5EF4-FFF2-40B4-BE49-F238E27FC236}">
              <a16:creationId xmlns:a16="http://schemas.microsoft.com/office/drawing/2014/main" id="{00000000-0008-0000-0100-000002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0" cy="936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1246720</xdr:colOff>
      <xdr:row>1</xdr:row>
      <xdr:rowOff>3175</xdr:rowOff>
    </xdr:to>
    <xdr:pic>
      <xdr:nvPicPr>
        <xdr:cNvPr id="2" name="Picture 1" descr="GCSE (9-1) Mathematics November 2021 Foundation tier Analysis Grid heading">
          <a:extLst>
            <a:ext uri="{FF2B5EF4-FFF2-40B4-BE49-F238E27FC236}">
              <a16:creationId xmlns:a16="http://schemas.microsoft.com/office/drawing/2014/main" id="{00000000-0008-0000-0200-000002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0" cy="936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1246720</xdr:colOff>
      <xdr:row>1</xdr:row>
      <xdr:rowOff>3175</xdr:rowOff>
    </xdr:to>
    <xdr:pic>
      <xdr:nvPicPr>
        <xdr:cNvPr id="2" name="Picture 1" descr="GCSE (9-1) Mathematics November 2021 Foundation tier Analysis Grid heading">
          <a:extLst>
            <a:ext uri="{FF2B5EF4-FFF2-40B4-BE49-F238E27FC236}">
              <a16:creationId xmlns:a16="http://schemas.microsoft.com/office/drawing/2014/main" id="{00000000-0008-0000-0300-000002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0" cy="936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Y192"/>
  <sheetViews>
    <sheetView showGridLines="0" tabSelected="1" zoomScale="80" zoomScaleNormal="80" workbookViewId="0">
      <pane xSplit="3" topLeftCell="D1" activePane="topRight" state="frozen"/>
      <selection pane="topRight" activeCell="B3" sqref="B3"/>
    </sheetView>
  </sheetViews>
  <sheetFormatPr defaultColWidth="10.1796875" defaultRowHeight="14.5" x14ac:dyDescent="0.35"/>
  <cols>
    <col min="1" max="2" width="10.1796875" style="136"/>
    <col min="3" max="3" width="13.1796875" style="136" customWidth="1"/>
    <col min="4" max="43" width="10.1796875" style="136"/>
    <col min="44" max="48" width="10.1796875" style="136" hidden="1" customWidth="1"/>
    <col min="49" max="49" width="10.1796875" style="136" customWidth="1"/>
    <col min="50" max="50" width="13.1796875" style="136" customWidth="1"/>
    <col min="51" max="16384" width="10.1796875" style="136"/>
  </cols>
  <sheetData>
    <row r="1" spans="1:20" ht="73.5" customHeight="1" x14ac:dyDescent="0.35"/>
    <row r="2" spans="1:20" ht="123.5" customHeight="1" x14ac:dyDescent="0.35">
      <c r="B2" s="325" t="s">
        <v>364</v>
      </c>
      <c r="C2" s="326"/>
      <c r="D2" s="326"/>
      <c r="E2" s="326"/>
      <c r="F2" s="326"/>
      <c r="G2" s="326"/>
      <c r="H2" s="326"/>
      <c r="I2" s="326"/>
      <c r="J2" s="326"/>
      <c r="K2" s="326"/>
      <c r="L2" s="327"/>
      <c r="M2" s="327"/>
      <c r="N2" s="327"/>
      <c r="O2" s="327"/>
      <c r="P2" s="327"/>
      <c r="Q2" s="327"/>
    </row>
    <row r="3" spans="1:20" ht="15" thickBot="1" x14ac:dyDescent="0.4"/>
    <row r="4" spans="1:20" ht="15.75" customHeight="1" x14ac:dyDescent="0.35">
      <c r="B4" s="340" t="s">
        <v>42</v>
      </c>
      <c r="C4" s="341"/>
      <c r="D4" s="341"/>
      <c r="E4" s="341"/>
      <c r="F4" s="341"/>
      <c r="G4" s="341"/>
      <c r="H4" s="341"/>
      <c r="I4" s="342"/>
      <c r="K4" s="349" t="s">
        <v>77</v>
      </c>
      <c r="L4" s="350"/>
      <c r="M4" s="350"/>
      <c r="N4" s="350"/>
      <c r="O4" s="350"/>
      <c r="P4" s="350"/>
      <c r="Q4" s="351"/>
    </row>
    <row r="5" spans="1:20" ht="15" customHeight="1" x14ac:dyDescent="0.35">
      <c r="B5" s="343"/>
      <c r="C5" s="344"/>
      <c r="D5" s="344"/>
      <c r="E5" s="344"/>
      <c r="F5" s="344"/>
      <c r="G5" s="344"/>
      <c r="H5" s="344"/>
      <c r="I5" s="345"/>
      <c r="J5" s="165"/>
      <c r="K5" s="352"/>
      <c r="L5" s="353"/>
      <c r="M5" s="353"/>
      <c r="N5" s="353"/>
      <c r="O5" s="353"/>
      <c r="P5" s="353"/>
      <c r="Q5" s="354"/>
    </row>
    <row r="6" spans="1:20" ht="15" customHeight="1" x14ac:dyDescent="0.35">
      <c r="B6" s="346"/>
      <c r="C6" s="347"/>
      <c r="D6" s="347"/>
      <c r="E6" s="347"/>
      <c r="F6" s="347"/>
      <c r="G6" s="347"/>
      <c r="H6" s="347"/>
      <c r="I6" s="348"/>
      <c r="J6" s="165"/>
      <c r="K6" s="355"/>
      <c r="L6" s="356"/>
      <c r="M6" s="356"/>
      <c r="N6" s="356"/>
      <c r="O6" s="356"/>
      <c r="P6" s="356"/>
      <c r="Q6" s="357"/>
    </row>
    <row r="7" spans="1:20" ht="21.5" thickBot="1" x14ac:dyDescent="0.55000000000000004">
      <c r="B7" s="32"/>
      <c r="C7" s="19"/>
      <c r="D7" s="19"/>
      <c r="E7" s="19"/>
      <c r="F7" s="19"/>
      <c r="G7" s="19"/>
      <c r="H7" s="19"/>
      <c r="I7" s="33"/>
      <c r="K7" s="40" t="s">
        <v>76</v>
      </c>
      <c r="L7" s="15"/>
      <c r="M7" s="6"/>
      <c r="N7" s="19"/>
      <c r="O7" s="19"/>
      <c r="P7" s="19"/>
      <c r="Q7" s="33"/>
    </row>
    <row r="8" spans="1:20" ht="16" thickBot="1" x14ac:dyDescent="0.4">
      <c r="B8" s="32"/>
      <c r="C8" s="15"/>
      <c r="D8" s="6"/>
      <c r="E8" s="21"/>
      <c r="F8" s="7" t="s">
        <v>17</v>
      </c>
      <c r="G8" s="7" t="s">
        <v>18</v>
      </c>
      <c r="H8" s="7" t="s">
        <v>19</v>
      </c>
      <c r="I8" s="34" t="s">
        <v>27</v>
      </c>
      <c r="K8" s="32"/>
      <c r="L8" s="15"/>
      <c r="M8" s="15" t="str">
        <f>IF(COUNTBLANK(D24:AQ24)=40,"No student",HLOOKUP("x",D24:AQ25,2,FALSE))&amp;" is selected"</f>
        <v>No student is selected</v>
      </c>
      <c r="N8" s="100" t="str">
        <f>'J560-01'!G70+'J560-02'!G73+'J560-03'!G74&amp;"/300"</f>
        <v>0/300</v>
      </c>
      <c r="O8" s="101" t="str">
        <f>"Grade "&amp;IF('J560-01'!G70+'J560-02'!G73+'J560-03'!G74&lt;T16,"U",IF('J560-01'!G70+'J560-02'!G73+'J560-03'!G74&lt;T15,"1",IF('J560-01'!G70+'J560-02'!G73+'J560-03'!G74&lt;T14,"2",IF('J560-01'!G70+'J560-02'!G73+'J560-03'!G74&lt;T13,"3",IF('J560-01'!G70+'J560-02'!G73+'J560-03'!G74&lt;T12,"4","5")))))</f>
        <v>Grade U</v>
      </c>
      <c r="P8" s="19"/>
      <c r="Q8" s="33"/>
    </row>
    <row r="9" spans="1:20" ht="15" thickBot="1" x14ac:dyDescent="0.4">
      <c r="B9" s="366" t="s">
        <v>32</v>
      </c>
      <c r="C9" s="367"/>
      <c r="D9" s="367"/>
      <c r="E9" s="368"/>
      <c r="F9" s="288" t="str">
        <f>AX27</f>
        <v/>
      </c>
      <c r="G9" s="288" t="str">
        <f>AX29</f>
        <v/>
      </c>
      <c r="H9" s="288" t="str">
        <f>AX31</f>
        <v/>
      </c>
      <c r="I9" s="289" t="str">
        <f>AX33</f>
        <v/>
      </c>
      <c r="K9" s="32"/>
      <c r="L9" s="1"/>
      <c r="M9" s="1"/>
      <c r="N9" s="1"/>
      <c r="O9" s="19"/>
      <c r="P9" s="19"/>
      <c r="Q9" s="33"/>
    </row>
    <row r="10" spans="1:20" ht="28" x14ac:dyDescent="0.35">
      <c r="B10" s="35"/>
      <c r="C10" s="19"/>
      <c r="D10" s="19"/>
      <c r="E10" s="22"/>
      <c r="F10" s="23"/>
      <c r="G10" s="23"/>
      <c r="H10" s="23"/>
      <c r="I10" s="36"/>
      <c r="K10" s="35"/>
      <c r="L10" s="19"/>
      <c r="M10" s="19"/>
      <c r="N10" s="8"/>
      <c r="O10" s="7" t="s">
        <v>12</v>
      </c>
      <c r="P10" s="7" t="s">
        <v>4</v>
      </c>
      <c r="Q10" s="41" t="s">
        <v>13</v>
      </c>
      <c r="S10" s="362" t="s">
        <v>185</v>
      </c>
      <c r="T10" s="363"/>
    </row>
    <row r="11" spans="1:20" ht="15" thickBot="1" x14ac:dyDescent="0.4">
      <c r="A11" s="145"/>
      <c r="B11" s="299" t="s">
        <v>10</v>
      </c>
      <c r="C11" s="300"/>
      <c r="D11" s="300"/>
      <c r="E11" s="301"/>
      <c r="F11" s="208" t="str">
        <f>IF(SUMIF($AR$42:$AR$86,"Number",$AV$42:$AV$86)=0," ",SUMIF($AR$42:$AR$86,"Number",$AU$42:$AU$86)/SUMIF($AR$42:$AR$86,"Number",$AV$42:$AV$86))</f>
        <v xml:space="preserve"> </v>
      </c>
      <c r="G11" s="208" t="str">
        <f>IF(SUMIF($AR$88:$AR$135,"Number",$AV$88:$AV$135)=0," ",SUMIF($AR$88:$AR$135,"Number",$AU$88:$AU135)/SUMIF($AR$88:$AR$135,"Number",$AV$88:$AV$135))</f>
        <v xml:space="preserve"> </v>
      </c>
      <c r="H11" s="208" t="str">
        <f>IF(SUMIF($AR$137:$AR$185,"Number",$AV$137:$AV$185)=0," ",SUMIF($AR$137:$AR$185,"Number",$AU$137:$AU$185)/SUMIF($AR$137:$AR$185,"Number",$AV$137:$AV$185))</f>
        <v xml:space="preserve"> </v>
      </c>
      <c r="I11" s="209" t="str">
        <f>IF(SUMIF($AR$42:$AR$185,"Number",$AV$42:$AV$185)=0," ",SUMIF($AR$42:$AR$185,"Number",$AU$42:$AU$185)/SUMIF($AR$42:$AR$185,"Number",$AV$42:$AV$185))</f>
        <v xml:space="preserve"> </v>
      </c>
      <c r="J11" s="145"/>
      <c r="K11" s="299" t="s">
        <v>10</v>
      </c>
      <c r="L11" s="300"/>
      <c r="M11" s="300"/>
      <c r="N11" s="301"/>
      <c r="O11" s="210">
        <f>'J560-01'!F8+'J560-02'!F8+'J560-03'!F8</f>
        <v>72</v>
      </c>
      <c r="P11" s="210">
        <f>'J560-01'!G8+'J560-02'!G8+'J560-03'!G8</f>
        <v>0</v>
      </c>
      <c r="Q11" s="211">
        <f t="shared" ref="Q11:Q16" si="0">P11/O11</f>
        <v>0</v>
      </c>
      <c r="S11" s="364"/>
      <c r="T11" s="365"/>
    </row>
    <row r="12" spans="1:20" x14ac:dyDescent="0.35">
      <c r="A12" s="145"/>
      <c r="B12" s="334" t="s">
        <v>11</v>
      </c>
      <c r="C12" s="335"/>
      <c r="D12" s="335"/>
      <c r="E12" s="336"/>
      <c r="F12" s="216" t="str">
        <f>IF(SUMIF($AR$42:$AR$86,"Algebra",$AV$42:$AV$86)=0," ",SUMIF($AR$42:$AR$86,"Algebra",$AU$42:$AU$86)/SUMIF($AR$42:$AR$86,"Algebra",$AV$42:$AV$86))</f>
        <v xml:space="preserve"> </v>
      </c>
      <c r="G12" s="216" t="str">
        <f>IF(SUMIF($AR$88:$AR$135,"Algebra",$AV$88:$AV$135)=0," ",SUMIF($AR$88:$AR$135,"Algebra",$AU$88:$AU$135)/SUMIF($AR$88:$AR$135,"Algebra",$AV$88:$AV$135))</f>
        <v xml:space="preserve"> </v>
      </c>
      <c r="H12" s="216" t="str">
        <f>IF(SUMIF($AR$137:$AR$185,"Algebra",$AV$137:$AV$185)=0," ",SUMIF($AR$137:$AR$185,"Algebra",$AU$137:$AU$185)/SUMIF($AR$137:$AR$185,"Algebra",$AV$137:$AV$185))</f>
        <v xml:space="preserve"> </v>
      </c>
      <c r="I12" s="217" t="str">
        <f>IF(SUMIF($AR$42:$AR$185,"Algebra",$AV$42:$AV$185)=0," ",SUMIF($AR$42:$AR$185,"Algebra",$AU$42:$AU$185)/SUMIF($AR$42:$AR$185,"Algebra",$AV$42:$AV$185))</f>
        <v xml:space="preserve"> </v>
      </c>
      <c r="J12" s="145"/>
      <c r="K12" s="334" t="s">
        <v>11</v>
      </c>
      <c r="L12" s="335"/>
      <c r="M12" s="335"/>
      <c r="N12" s="336"/>
      <c r="O12" s="218">
        <f>'J560-01'!F9+'J560-02'!F9+'J560-03'!F9</f>
        <v>61</v>
      </c>
      <c r="P12" s="218">
        <f>'J560-01'!G9+'J560-02'!G9+'J560-03'!G9</f>
        <v>0</v>
      </c>
      <c r="Q12" s="219">
        <f t="shared" si="0"/>
        <v>0</v>
      </c>
      <c r="S12" s="196">
        <v>5</v>
      </c>
      <c r="T12" s="293">
        <v>155</v>
      </c>
    </row>
    <row r="13" spans="1:20" x14ac:dyDescent="0.35">
      <c r="A13" s="145"/>
      <c r="B13" s="337" t="s">
        <v>14</v>
      </c>
      <c r="C13" s="338"/>
      <c r="D13" s="338"/>
      <c r="E13" s="339"/>
      <c r="F13" s="226" t="str">
        <f>IF(SUMIF($AR$42:$AR$86,"RPR",$AV$42:$AV$86)=0," ",SUMIF($AR$42:$AR$86,"RPR",$AU$42:$AU$86)/SUMIF($AR$42:$AR$86,"RPR",$AV$42:$AV$86))</f>
        <v xml:space="preserve"> </v>
      </c>
      <c r="G13" s="226" t="str">
        <f>IF(SUMIF($AR$88:$AR$135,"RPR",$AV$88:$AV$135)=0," ",SUMIF($AR$88:$AR$135,"RPR",$AU$88:$AU$135)/SUMIF($AR$88:$AR$135,"RPR",$AV$88:$AV$135))</f>
        <v xml:space="preserve"> </v>
      </c>
      <c r="H13" s="226" t="str">
        <f>IF(SUMIF($AR$137:$AR$185,"RPR",$AV$137:$AV$185)=0," ",SUMIF($AR$137:$AR$185,"RPR",$AU$137:$AU$185)/SUMIF($AR$137:$AR$185,"RPR",$AV$137:$AV$185))</f>
        <v xml:space="preserve"> </v>
      </c>
      <c r="I13" s="225" t="str">
        <f>IF(SUMIF($AR$42:$AR$185,"RPR",$AV$42:$AV$185)=0," ",SUMIF($AR$42:$AR$185,"RPR",$AU$42:$AU$185)/SUMIF($AR$42:$AR$185,"RPR",$AV$42:$AV$185))</f>
        <v xml:space="preserve"> </v>
      </c>
      <c r="J13" s="145"/>
      <c r="K13" s="337" t="s">
        <v>14</v>
      </c>
      <c r="L13" s="338"/>
      <c r="M13" s="338"/>
      <c r="N13" s="339"/>
      <c r="O13" s="224">
        <f>'J560-01'!F10+'J560-02'!F10+'J560-03'!F10</f>
        <v>70</v>
      </c>
      <c r="P13" s="224">
        <f>'J560-01'!G10+'J560-02'!G10+'J560-03'!G10</f>
        <v>0</v>
      </c>
      <c r="Q13" s="227">
        <f t="shared" si="0"/>
        <v>0</v>
      </c>
      <c r="S13" s="197">
        <v>4</v>
      </c>
      <c r="T13" s="294">
        <v>121</v>
      </c>
    </row>
    <row r="14" spans="1:20" x14ac:dyDescent="0.35">
      <c r="A14" s="145"/>
      <c r="B14" s="302" t="s">
        <v>7</v>
      </c>
      <c r="C14" s="303"/>
      <c r="D14" s="303"/>
      <c r="E14" s="304"/>
      <c r="F14" s="228" t="str">
        <f>IF(SUMIF($AR$42:$AR$86,"Geometry and measures",$AV$42:$AV$86)=0," ",SUMIF($AR$42:$AR$86,"Geometry and measures",$AU$42:$AU$86)/SUMIF($AR$42:$AR$86,"Geometry and measures",$AV$42:$AV$86))</f>
        <v xml:space="preserve"> </v>
      </c>
      <c r="G14" s="228" t="str">
        <f>IF(SUMIF($AR$88:$AR$135,"Geometry and measures",$AV$88:$AV$135)=0," ",SUMIF($AR$88:$AR$135,"Geometry and measures",$AU$88:$AU$135)/SUMIF($AR$88:$AR$135,"Geometry and measures",$AV$88:$AV$135))</f>
        <v xml:space="preserve"> </v>
      </c>
      <c r="H14" s="228" t="str">
        <f>IF(SUMIF($AR$137:$AR$185,"Geometry and measures",$AV$137:$AV$185)=0," ",SUMIF($AR$137:$AR$185,"Geometry and measures",$AU$137:$AU$185)/SUMIF($AR$137:$AR$185,"Geometry and measures",$AV$137:$AV$185))</f>
        <v xml:space="preserve"> </v>
      </c>
      <c r="I14" s="229" t="str">
        <f>IF(SUMIF($AR$42:$AR$185,"Geometry and measures",$AV$42:$AV$185)=0," ",SUMIF($AR$42:$AR$185,"Geometry and measures",$AU$42:$AU$185)/SUMIF($AR$42:$AR$185,"Geometry and measures",$AV$42:$AV$185))</f>
        <v xml:space="preserve"> </v>
      </c>
      <c r="J14" s="145"/>
      <c r="K14" s="302" t="s">
        <v>7</v>
      </c>
      <c r="L14" s="303"/>
      <c r="M14" s="303"/>
      <c r="N14" s="304"/>
      <c r="O14" s="230">
        <f>'J560-01'!F11+'J560-02'!F11+'J560-03'!F11</f>
        <v>48</v>
      </c>
      <c r="P14" s="230">
        <f>'J560-01'!G11+'J560-02'!G11+'J560-03'!G11</f>
        <v>0</v>
      </c>
      <c r="Q14" s="231">
        <f t="shared" si="0"/>
        <v>0</v>
      </c>
      <c r="S14" s="197">
        <v>3</v>
      </c>
      <c r="T14" s="294">
        <v>87</v>
      </c>
    </row>
    <row r="15" spans="1:20" x14ac:dyDescent="0.35">
      <c r="A15" s="145"/>
      <c r="B15" s="305" t="s">
        <v>15</v>
      </c>
      <c r="C15" s="306"/>
      <c r="D15" s="306"/>
      <c r="E15" s="307"/>
      <c r="F15" s="238" t="str">
        <f>IF(SUMIF($AR$42:$AR$86,"Probability",$AV$42:$AV$86)=0," ",SUMIF($AR$42:$AR$86,"Probability",$AU$42:$AU$86)/SUMIF($AR$42:$AR$86,"Probability",$AV$42:$AV$86))</f>
        <v xml:space="preserve"> </v>
      </c>
      <c r="G15" s="238" t="str">
        <f>IF(SUMIF($AR$88:$AR$135,"Probability",$AV$88:$AV$135)=0," ",SUMIF($AR$88:$AR$135,"Probability",$AU$88:$AU$135)/SUMIF($AR$88:$AR$135,"Probability",$AV$88:$AV$135))</f>
        <v xml:space="preserve"> </v>
      </c>
      <c r="H15" s="238" t="str">
        <f>IF(SUMIF($AR$137:$AR$185,"Probability",$AV$137:$AV$185)=0," ",SUMIF($AR$137:$AR$185,"Probability",$AU$137:$AU$185)/SUMIF($AR$137:$AR$185,"Probability",$AV$137:$AV$185))</f>
        <v xml:space="preserve"> </v>
      </c>
      <c r="I15" s="237" t="str">
        <f>IF(SUMIF($AR$42:$AR$185,"Probability",$AV$42:$AV$185)=0," ",SUMIF($AR$42:$AR$185,"Probability",$AU$42:$AU$185)/SUMIF($AR$42:$AR$185,"Probability",$AV$42:$AV$185))</f>
        <v xml:space="preserve"> </v>
      </c>
      <c r="J15" s="145"/>
      <c r="K15" s="305" t="s">
        <v>15</v>
      </c>
      <c r="L15" s="306"/>
      <c r="M15" s="306"/>
      <c r="N15" s="307"/>
      <c r="O15" s="236">
        <f>'J560-01'!F12+'J560-02'!F12+'J560-03'!F12</f>
        <v>29</v>
      </c>
      <c r="P15" s="236">
        <f>'J560-01'!G12+'J560-02'!G12+'J560-03'!G12</f>
        <v>0</v>
      </c>
      <c r="Q15" s="239">
        <f t="shared" si="0"/>
        <v>0</v>
      </c>
      <c r="S15" s="197">
        <v>2</v>
      </c>
      <c r="T15" s="294">
        <v>53</v>
      </c>
    </row>
    <row r="16" spans="1:20" x14ac:dyDescent="0.35">
      <c r="A16" s="145"/>
      <c r="B16" s="308" t="s">
        <v>5</v>
      </c>
      <c r="C16" s="309"/>
      <c r="D16" s="309"/>
      <c r="E16" s="310"/>
      <c r="F16" s="240" t="str">
        <f>IF(SUMIF($AR$42:$AR$86,"Statistics",$AV$42:$AV$86)=0," ",SUMIF($AR$42:$AR$86,"Statistics",$AU$42:$AU$86)/SUMIF($AR$42:$AR$86,"Statistics",$AV$42:$AV$86))</f>
        <v xml:space="preserve"> </v>
      </c>
      <c r="G16" s="240" t="str">
        <f>IF(SUMIF($AR$88:$AR$135,"Statistics",$AV$88:$AV$135)=0," ",SUMIF($AR$88:$AR$135,"Statistics",$AU$88:$AU$135)/SUMIF($AR$88:$AR$135,"Statistics",$AV$88:$AV$135))</f>
        <v xml:space="preserve"> </v>
      </c>
      <c r="H16" s="240" t="str">
        <f>IF(SUMIF($AR$137:$AR$185,"Statistics",$AV$137:$AV$185)=0," ",SUMIF($AR$137:$AR$185,"Statistics",$AU$137:$AU$185)/SUMIF($AR$137:$AR$185,"Statistics",$AV$137:$AV$185))</f>
        <v xml:space="preserve"> </v>
      </c>
      <c r="I16" s="241" t="str">
        <f>IF(SUMIF($AR$42:$AR$185,"Statistics",$AV$42:$AV$185)=0," ",SUMIF($AR$42:$AR$185,"Statistics",$AU$42:$AU$185)/SUMIF($AR$42:$AR$185,"Statistics",$AV$42:$AV$185))</f>
        <v xml:space="preserve"> </v>
      </c>
      <c r="J16" s="145"/>
      <c r="K16" s="308" t="s">
        <v>5</v>
      </c>
      <c r="L16" s="309"/>
      <c r="M16" s="309"/>
      <c r="N16" s="310"/>
      <c r="O16" s="242">
        <f>'J560-01'!F13+'J560-02'!F13+'J560-03'!F13</f>
        <v>20</v>
      </c>
      <c r="P16" s="242">
        <f>'J560-01'!G13+'J560-02'!G13+'J560-03'!G13</f>
        <v>0</v>
      </c>
      <c r="Q16" s="243">
        <f t="shared" si="0"/>
        <v>0</v>
      </c>
      <c r="S16" s="197">
        <v>1</v>
      </c>
      <c r="T16" s="294">
        <v>20</v>
      </c>
    </row>
    <row r="17" spans="1:51" ht="15" thickBot="1" x14ac:dyDescent="0.4">
      <c r="A17" s="145"/>
      <c r="B17" s="37"/>
      <c r="C17" s="24"/>
      <c r="D17" s="24"/>
      <c r="E17" s="3"/>
      <c r="F17" s="17"/>
      <c r="G17" s="17"/>
      <c r="H17" s="17"/>
      <c r="I17" s="38"/>
      <c r="J17" s="145"/>
      <c r="K17" s="37"/>
      <c r="L17" s="24"/>
      <c r="M17" s="24"/>
      <c r="N17" s="3"/>
      <c r="O17" s="4"/>
      <c r="P17" s="4"/>
      <c r="Q17" s="38"/>
      <c r="S17" s="198" t="s">
        <v>39</v>
      </c>
      <c r="T17" s="295">
        <v>0</v>
      </c>
    </row>
    <row r="18" spans="1:51" x14ac:dyDescent="0.35">
      <c r="A18" s="145"/>
      <c r="B18" s="311" t="s">
        <v>8</v>
      </c>
      <c r="C18" s="312"/>
      <c r="D18" s="312"/>
      <c r="E18" s="313"/>
      <c r="F18" s="247" t="str">
        <f>IF(SUMIF($AS$42:$AS$86,"AO1",$AV$42:$AV$86)=0," ",SUMIF($AS$42:$AS$86,"AO1",$AU$42:$AU$86)/SUMIF($AS$42:$AS$86,"AO1",$AV$42:$AV$86))</f>
        <v xml:space="preserve"> </v>
      </c>
      <c r="G18" s="247" t="str">
        <f>IF(SUMIF($AS$88:$AS$135,"AO1",$AV$88:$AV$135)=0," ",SUMIF($AS$88:$AS$135,"AO1",$AU$88:$AU$135)/SUMIF($AS$88:$AS$135,"AO1",$AV$88:$AV$135))</f>
        <v xml:space="preserve"> </v>
      </c>
      <c r="H18" s="247" t="str">
        <f>IF(SUMIF($AS$137:$AS$185,"AO1",$AV$137:$AV$185)=0," ",SUMIF($AS$137:$AS$185,"AO1",$AU$137:$AU$185)/SUMIF($AS$137:$AS$185,"AO1",$AV$137:$AV$185))</f>
        <v xml:space="preserve"> </v>
      </c>
      <c r="I18" s="248" t="str">
        <f>IF(SUMIF($AS$42:$AS$185,"AO1",$AV$42:$AV$185)=0," ",SUMIF($AS$42:$AS$185,"AO1",$AU$42:$AU$185)/SUMIF($AS$42:$AS$185,"AO1",$AV$42:$AV$185))</f>
        <v xml:space="preserve"> </v>
      </c>
      <c r="J18" s="145"/>
      <c r="K18" s="311" t="s">
        <v>8</v>
      </c>
      <c r="L18" s="312"/>
      <c r="M18" s="312"/>
      <c r="N18" s="313"/>
      <c r="O18" s="249">
        <f>'J560-01'!F15+'J560-02'!F15+'J560-03'!F15</f>
        <v>127</v>
      </c>
      <c r="P18" s="249">
        <f>'J560-01'!G15+'J560-02'!G15+'J560-03'!G15</f>
        <v>0</v>
      </c>
      <c r="Q18" s="250">
        <f>P18/O18</f>
        <v>0</v>
      </c>
    </row>
    <row r="19" spans="1:51" x14ac:dyDescent="0.35">
      <c r="A19" s="145"/>
      <c r="B19" s="328" t="s">
        <v>6</v>
      </c>
      <c r="C19" s="329"/>
      <c r="D19" s="329"/>
      <c r="E19" s="330"/>
      <c r="F19" s="258" t="str">
        <f>IF(SUMIF($AS$42:$AS$86,"AO2",$AV$42:$AV$86)=0," ",SUMIF($AS$42:$AS$86,"AO2",$AU$42:$AU$86)/SUMIF($AS$42:$AS$86,"AO2",$AV$42:$AV$86))</f>
        <v xml:space="preserve"> </v>
      </c>
      <c r="G19" s="258" t="str">
        <f>IF(SUMIF($AS$88:$AS$135,"AO2",$AV$88:$AV$135)=0," ",SUMIF($AS$88:$AS$135,"AO2",$AU$88:$AU$135)/SUMIF($AS$88:$AS$135,"AO2",$AV$88:$AV$135))</f>
        <v xml:space="preserve"> </v>
      </c>
      <c r="H19" s="258" t="str">
        <f>IF(SUMIF($AS$137:$AS$185,"AO2",$AV$137:$AV$185)=0," ",SUMIF($AS$137:$AS$185,"AO2",$AU$137:$AU$185)/SUMIF($AS$137:$AS$185,"AO2",$AV$137:$AV$185))</f>
        <v xml:space="preserve"> </v>
      </c>
      <c r="I19" s="257" t="str">
        <f>IF(SUMIF($AS$42:$AS$185,"AO2",$AV$42:$AV$185)=0," ",SUMIF($AS$42:$AS$185,"AO2",$AU$42:$AU$185)/SUMIF($AS$42:$AS$185,"AO2",$AV$42:$AV$185))</f>
        <v xml:space="preserve"> </v>
      </c>
      <c r="J19" s="145"/>
      <c r="K19" s="328" t="s">
        <v>6</v>
      </c>
      <c r="L19" s="329"/>
      <c r="M19" s="329"/>
      <c r="N19" s="330"/>
      <c r="O19" s="256">
        <f>'J560-01'!F16+'J560-02'!F16+'J560-03'!F16</f>
        <v>69</v>
      </c>
      <c r="P19" s="256">
        <f>'J560-01'!G16+'J560-02'!G16+'J560-03'!G16</f>
        <v>0</v>
      </c>
      <c r="Q19" s="259">
        <f>P19/O19</f>
        <v>0</v>
      </c>
    </row>
    <row r="20" spans="1:51" x14ac:dyDescent="0.35">
      <c r="A20" s="145"/>
      <c r="B20" s="331" t="s">
        <v>9</v>
      </c>
      <c r="C20" s="332"/>
      <c r="D20" s="332"/>
      <c r="E20" s="333"/>
      <c r="F20" s="260" t="str">
        <f>IF(SUMIF($AS$42:$AS$86,"AO3",$AV$42:$AV$86)=0," ",SUMIF($AS$42:$AS$86,"AO3",$AU$42:$AU$86)/SUMIF($AS$42:$AS$86,"AO3",$AV$42:$AV$86))</f>
        <v xml:space="preserve"> </v>
      </c>
      <c r="G20" s="260" t="str">
        <f>IF(SUMIF($AS$88:$AS$135,"AO3",$AV$88:$AV$135)=0," ",SUMIF($AS$88:$AS$135,"AO3",$AU$88:$AU$135)/SUMIF($AS$88:$AS$135,"AO3",$AV$88:$AV$135))</f>
        <v xml:space="preserve"> </v>
      </c>
      <c r="H20" s="260" t="str">
        <f>IF(SUMIF($AS$137:$AS$185,"AO3",$AV$137:$AV$185)=0," ",SUMIF($AS$137:$AS$185,"AO3",$AU$137:$AU$185)/SUMIF($AS$137:$AS$185,"AO3",$AV$137:$AV$185))</f>
        <v xml:space="preserve"> </v>
      </c>
      <c r="I20" s="261" t="str">
        <f>IF(SUMIF($AS$42:$AS$185,"AO3",$AV$42:$AV$185)=0," ",SUMIF($AS$42:$AS$185,"AO3",$AU$42:$AU$185)/SUMIF($AS$42:$AS$185,"AO3",$AV$42:$AV$185))</f>
        <v xml:space="preserve"> </v>
      </c>
      <c r="J20" s="145"/>
      <c r="K20" s="331" t="s">
        <v>9</v>
      </c>
      <c r="L20" s="369"/>
      <c r="M20" s="369"/>
      <c r="N20" s="370"/>
      <c r="O20" s="262">
        <f>'J560-01'!F17+'J560-02'!F17+'J560-03'!F17</f>
        <v>104</v>
      </c>
      <c r="P20" s="262">
        <f>'J560-01'!G17+'J560-02'!G17+'J560-03'!G17</f>
        <v>0</v>
      </c>
      <c r="Q20" s="263">
        <f>P20/O20</f>
        <v>0</v>
      </c>
    </row>
    <row r="21" spans="1:51" x14ac:dyDescent="0.35">
      <c r="A21" s="145"/>
      <c r="B21" s="37"/>
      <c r="C21" s="24"/>
      <c r="D21" s="24"/>
      <c r="E21" s="3"/>
      <c r="F21" s="4"/>
      <c r="G21" s="4"/>
      <c r="H21" s="18"/>
      <c r="I21" s="39"/>
      <c r="J21" s="145"/>
      <c r="K21" s="166"/>
      <c r="L21" s="167"/>
      <c r="M21" s="167"/>
      <c r="N21" s="141"/>
      <c r="O21" s="159"/>
      <c r="P21" s="159"/>
      <c r="Q21" s="160"/>
    </row>
    <row r="22" spans="1:51" ht="15" thickBot="1" x14ac:dyDescent="0.4">
      <c r="A22" s="145"/>
      <c r="B22" s="277"/>
      <c r="C22" s="278"/>
      <c r="D22" s="278"/>
      <c r="E22" s="279" t="s">
        <v>172</v>
      </c>
      <c r="F22" s="280" t="str">
        <f>IF(SUMIF($AT$42:$AT$86,"&lt;&gt;",$AV$42:$AV$86)=0," ",SUMIF($AT$42:$AT$86,"&lt;&gt;",$AU$42:$AU$86)/SUMIF($AT$42:$AT$86,"&lt;&gt;",$AV$42:$AV$86))</f>
        <v xml:space="preserve"> </v>
      </c>
      <c r="G22" s="280" t="str">
        <f>IF(SUMIF($AT$88:$AT$135,"&lt;&gt;",$AV$88:$AV$135)=0," ",SUMIF($AT$88:$AT$135,"&lt;&gt;",$AU$88:$AU$135)/SUMIF($AT$88:$AT$135,"&lt;&gt;",$AV$88:$AV$135))</f>
        <v xml:space="preserve"> </v>
      </c>
      <c r="H22" s="280" t="str">
        <f>IF(SUMIF($AT$137:$AT$185,"&lt;&gt;",$AV$137:$AV$185)=0," ",SUMIF($AT$137:$AT$185,"&lt;&gt;",$AU$137:$AU$185)/SUMIF($AT$137:$AT$185,"&lt;&gt;",$AV$137:$AV$185))</f>
        <v xml:space="preserve"> </v>
      </c>
      <c r="I22" s="281" t="str">
        <f>IF(SUMIF($AT$42:$AT$185,"&lt;&gt;",$AV$42:$AV$185)=0," ",SUMIF($AT$42:$AT$185,"&lt;&gt;",$AU$42:$AU$185)/SUMIF($AT$42:$AT$185,"&lt;&gt;",$AV$42:$AV$185))</f>
        <v xml:space="preserve"> </v>
      </c>
      <c r="J22" s="145"/>
      <c r="K22" s="282"/>
      <c r="L22" s="283"/>
      <c r="M22" s="283"/>
      <c r="N22" s="284" t="s">
        <v>172</v>
      </c>
      <c r="O22" s="285">
        <f>'J560-01'!F19+'J560-02'!F19+'J560-03'!F19</f>
        <v>71</v>
      </c>
      <c r="P22" s="285">
        <f>'J560-01'!G19+'J560-02'!G19+'J560-03'!G19</f>
        <v>0</v>
      </c>
      <c r="Q22" s="286">
        <f t="shared" ref="Q22" si="1">P22/O22</f>
        <v>0</v>
      </c>
    </row>
    <row r="23" spans="1:51" ht="21" x14ac:dyDescent="0.5">
      <c r="D23" s="25" t="s">
        <v>76</v>
      </c>
      <c r="E23" s="1"/>
      <c r="F23" s="1"/>
      <c r="G23" s="1"/>
      <c r="H23" s="1"/>
      <c r="I23" s="1"/>
    </row>
    <row r="24" spans="1:51" ht="31.5" customHeight="1" thickBot="1" x14ac:dyDescent="0.4">
      <c r="A24" s="164"/>
      <c r="B24" s="319" t="s">
        <v>78</v>
      </c>
      <c r="C24" s="320"/>
      <c r="D24" s="168"/>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93"/>
      <c r="AS24" s="190"/>
      <c r="AT24" s="190"/>
      <c r="AU24" s="190" t="s">
        <v>26</v>
      </c>
      <c r="AV24" s="195"/>
      <c r="AW24" s="170"/>
      <c r="AX24" s="170"/>
    </row>
    <row r="25" spans="1:51" ht="30" customHeight="1" thickTop="1" x14ac:dyDescent="0.35">
      <c r="A25" s="164"/>
      <c r="B25" s="19"/>
      <c r="C25" s="20"/>
      <c r="D25" s="74" t="s">
        <v>131</v>
      </c>
      <c r="E25" s="74" t="s">
        <v>132</v>
      </c>
      <c r="F25" s="74" t="s">
        <v>133</v>
      </c>
      <c r="G25" s="74" t="s">
        <v>134</v>
      </c>
      <c r="H25" s="74" t="s">
        <v>135</v>
      </c>
      <c r="I25" s="74" t="s">
        <v>136</v>
      </c>
      <c r="J25" s="74" t="s">
        <v>137</v>
      </c>
      <c r="K25" s="74" t="s">
        <v>138</v>
      </c>
      <c r="L25" s="74" t="s">
        <v>139</v>
      </c>
      <c r="M25" s="74" t="s">
        <v>44</v>
      </c>
      <c r="N25" s="74" t="s">
        <v>45</v>
      </c>
      <c r="O25" s="74" t="s">
        <v>46</v>
      </c>
      <c r="P25" s="74" t="s">
        <v>47</v>
      </c>
      <c r="Q25" s="74" t="s">
        <v>48</v>
      </c>
      <c r="R25" s="74" t="s">
        <v>49</v>
      </c>
      <c r="S25" s="74" t="s">
        <v>50</v>
      </c>
      <c r="T25" s="74" t="s">
        <v>51</v>
      </c>
      <c r="U25" s="74" t="s">
        <v>52</v>
      </c>
      <c r="V25" s="74" t="s">
        <v>53</v>
      </c>
      <c r="W25" s="74" t="s">
        <v>54</v>
      </c>
      <c r="X25" s="74" t="s">
        <v>55</v>
      </c>
      <c r="Y25" s="74" t="s">
        <v>56</v>
      </c>
      <c r="Z25" s="74" t="s">
        <v>57</v>
      </c>
      <c r="AA25" s="74" t="s">
        <v>58</v>
      </c>
      <c r="AB25" s="74" t="s">
        <v>59</v>
      </c>
      <c r="AC25" s="74" t="s">
        <v>60</v>
      </c>
      <c r="AD25" s="74" t="s">
        <v>61</v>
      </c>
      <c r="AE25" s="74" t="s">
        <v>62</v>
      </c>
      <c r="AF25" s="74" t="s">
        <v>63</v>
      </c>
      <c r="AG25" s="74" t="s">
        <v>64</v>
      </c>
      <c r="AH25" s="74" t="s">
        <v>65</v>
      </c>
      <c r="AI25" s="74" t="s">
        <v>66</v>
      </c>
      <c r="AJ25" s="74" t="s">
        <v>67</v>
      </c>
      <c r="AK25" s="74" t="s">
        <v>68</v>
      </c>
      <c r="AL25" s="74" t="s">
        <v>69</v>
      </c>
      <c r="AM25" s="74" t="s">
        <v>70</v>
      </c>
      <c r="AN25" s="74" t="s">
        <v>71</v>
      </c>
      <c r="AO25" s="74" t="s">
        <v>72</v>
      </c>
      <c r="AP25" s="74" t="s">
        <v>73</v>
      </c>
      <c r="AQ25" s="74" t="s">
        <v>74</v>
      </c>
      <c r="AR25" s="1"/>
      <c r="AS25" s="1"/>
      <c r="AT25" s="1"/>
      <c r="AU25" s="1" t="e">
        <f>HLOOKUP("x",D24:AQ25,2,FALSE)</f>
        <v>#N/A</v>
      </c>
      <c r="AV25" s="1"/>
      <c r="AW25" s="358" t="s">
        <v>30</v>
      </c>
      <c r="AX25" s="360" t="s">
        <v>31</v>
      </c>
    </row>
    <row r="26" spans="1:51" ht="16.5" customHeight="1" thickBot="1" x14ac:dyDescent="0.4">
      <c r="B26" s="68"/>
      <c r="C26" s="68"/>
      <c r="D26" s="172" t="s">
        <v>43</v>
      </c>
      <c r="E26" s="172" t="s">
        <v>43</v>
      </c>
      <c r="F26" s="172" t="s">
        <v>43</v>
      </c>
      <c r="G26" s="172" t="s">
        <v>43</v>
      </c>
      <c r="H26" s="172" t="s">
        <v>43</v>
      </c>
      <c r="I26" s="172" t="s">
        <v>43</v>
      </c>
      <c r="J26" s="172" t="s">
        <v>43</v>
      </c>
      <c r="K26" s="172" t="s">
        <v>43</v>
      </c>
      <c r="L26" s="172" t="s">
        <v>43</v>
      </c>
      <c r="M26" s="172" t="s">
        <v>43</v>
      </c>
      <c r="N26" s="172" t="s">
        <v>43</v>
      </c>
      <c r="O26" s="172" t="s">
        <v>43</v>
      </c>
      <c r="P26" s="172" t="s">
        <v>43</v>
      </c>
      <c r="Q26" s="172" t="s">
        <v>43</v>
      </c>
      <c r="R26" s="172" t="s">
        <v>43</v>
      </c>
      <c r="S26" s="172" t="s">
        <v>43</v>
      </c>
      <c r="T26" s="172" t="s">
        <v>43</v>
      </c>
      <c r="U26" s="172" t="s">
        <v>43</v>
      </c>
      <c r="V26" s="172" t="s">
        <v>43</v>
      </c>
      <c r="W26" s="172" t="s">
        <v>43</v>
      </c>
      <c r="X26" s="172" t="s">
        <v>43</v>
      </c>
      <c r="Y26" s="172" t="s">
        <v>43</v>
      </c>
      <c r="Z26" s="172" t="s">
        <v>43</v>
      </c>
      <c r="AA26" s="172" t="s">
        <v>43</v>
      </c>
      <c r="AB26" s="172" t="s">
        <v>43</v>
      </c>
      <c r="AC26" s="172" t="s">
        <v>43</v>
      </c>
      <c r="AD26" s="172" t="s">
        <v>43</v>
      </c>
      <c r="AE26" s="172" t="s">
        <v>43</v>
      </c>
      <c r="AF26" s="172" t="s">
        <v>43</v>
      </c>
      <c r="AG26" s="172" t="s">
        <v>43</v>
      </c>
      <c r="AH26" s="172" t="s">
        <v>43</v>
      </c>
      <c r="AI26" s="172" t="s">
        <v>43</v>
      </c>
      <c r="AJ26" s="172" t="s">
        <v>43</v>
      </c>
      <c r="AK26" s="172" t="s">
        <v>43</v>
      </c>
      <c r="AL26" s="172" t="s">
        <v>43</v>
      </c>
      <c r="AM26" s="172" t="s">
        <v>43</v>
      </c>
      <c r="AN26" s="172" t="s">
        <v>43</v>
      </c>
      <c r="AO26" s="172" t="s">
        <v>43</v>
      </c>
      <c r="AP26" s="172" t="s">
        <v>43</v>
      </c>
      <c r="AQ26" s="173" t="s">
        <v>43</v>
      </c>
      <c r="AR26" s="193"/>
      <c r="AS26" s="190"/>
      <c r="AT26" s="190"/>
      <c r="AU26" s="194" t="s">
        <v>28</v>
      </c>
      <c r="AV26" s="194" t="s">
        <v>29</v>
      </c>
      <c r="AW26" s="359"/>
      <c r="AX26" s="361"/>
    </row>
    <row r="27" spans="1:51" s="175" customFormat="1" ht="16" customHeight="1" thickTop="1" thickBot="1" x14ac:dyDescent="0.4">
      <c r="A27" s="174"/>
      <c r="B27" s="321" t="s">
        <v>17</v>
      </c>
      <c r="C27" s="54" t="s">
        <v>41</v>
      </c>
      <c r="D27" s="46" t="str">
        <f>IF(COUNTBLANK(D42:D86)=45,"",SUM(D42:D86))</f>
        <v/>
      </c>
      <c r="E27" s="47" t="str">
        <f t="shared" ref="E27:AQ27" si="2">IF(COUNTBLANK(E42:E86)=45,"",SUM(E42:E86))</f>
        <v/>
      </c>
      <c r="F27" s="47" t="str">
        <f t="shared" si="2"/>
        <v/>
      </c>
      <c r="G27" s="47" t="str">
        <f t="shared" si="2"/>
        <v/>
      </c>
      <c r="H27" s="47" t="str">
        <f t="shared" si="2"/>
        <v/>
      </c>
      <c r="I27" s="47" t="str">
        <f t="shared" si="2"/>
        <v/>
      </c>
      <c r="J27" s="47" t="str">
        <f t="shared" si="2"/>
        <v/>
      </c>
      <c r="K27" s="47" t="str">
        <f t="shared" si="2"/>
        <v/>
      </c>
      <c r="L27" s="47" t="str">
        <f t="shared" si="2"/>
        <v/>
      </c>
      <c r="M27" s="47" t="str">
        <f t="shared" si="2"/>
        <v/>
      </c>
      <c r="N27" s="47" t="str">
        <f t="shared" si="2"/>
        <v/>
      </c>
      <c r="O27" s="47" t="str">
        <f t="shared" si="2"/>
        <v/>
      </c>
      <c r="P27" s="47" t="str">
        <f t="shared" si="2"/>
        <v/>
      </c>
      <c r="Q27" s="47" t="str">
        <f t="shared" si="2"/>
        <v/>
      </c>
      <c r="R27" s="47" t="str">
        <f t="shared" si="2"/>
        <v/>
      </c>
      <c r="S27" s="47" t="str">
        <f t="shared" si="2"/>
        <v/>
      </c>
      <c r="T27" s="47" t="str">
        <f t="shared" si="2"/>
        <v/>
      </c>
      <c r="U27" s="47" t="str">
        <f t="shared" si="2"/>
        <v/>
      </c>
      <c r="V27" s="47" t="str">
        <f t="shared" si="2"/>
        <v/>
      </c>
      <c r="W27" s="47" t="str">
        <f t="shared" si="2"/>
        <v/>
      </c>
      <c r="X27" s="47" t="str">
        <f t="shared" si="2"/>
        <v/>
      </c>
      <c r="Y27" s="47" t="str">
        <f t="shared" si="2"/>
        <v/>
      </c>
      <c r="Z27" s="47" t="str">
        <f t="shared" si="2"/>
        <v/>
      </c>
      <c r="AA27" s="47" t="str">
        <f t="shared" si="2"/>
        <v/>
      </c>
      <c r="AB27" s="47" t="str">
        <f t="shared" si="2"/>
        <v/>
      </c>
      <c r="AC27" s="47" t="str">
        <f t="shared" si="2"/>
        <v/>
      </c>
      <c r="AD27" s="47" t="str">
        <f t="shared" si="2"/>
        <v/>
      </c>
      <c r="AE27" s="47" t="str">
        <f t="shared" si="2"/>
        <v/>
      </c>
      <c r="AF27" s="47" t="str">
        <f t="shared" si="2"/>
        <v/>
      </c>
      <c r="AG27" s="47" t="str">
        <f t="shared" si="2"/>
        <v/>
      </c>
      <c r="AH27" s="47" t="str">
        <f t="shared" si="2"/>
        <v/>
      </c>
      <c r="AI27" s="47" t="str">
        <f t="shared" si="2"/>
        <v/>
      </c>
      <c r="AJ27" s="47" t="str">
        <f t="shared" si="2"/>
        <v/>
      </c>
      <c r="AK27" s="47" t="str">
        <f t="shared" si="2"/>
        <v/>
      </c>
      <c r="AL27" s="47" t="str">
        <f t="shared" si="2"/>
        <v/>
      </c>
      <c r="AM27" s="47" t="str">
        <f t="shared" si="2"/>
        <v/>
      </c>
      <c r="AN27" s="47" t="str">
        <f t="shared" si="2"/>
        <v/>
      </c>
      <c r="AO27" s="47" t="str">
        <f t="shared" si="2"/>
        <v/>
      </c>
      <c r="AP27" s="47" t="str">
        <f t="shared" si="2"/>
        <v/>
      </c>
      <c r="AQ27" s="47" t="str">
        <f t="shared" si="2"/>
        <v/>
      </c>
      <c r="AR27" s="55"/>
      <c r="AS27" s="56"/>
      <c r="AT27" s="56"/>
      <c r="AU27" s="56"/>
      <c r="AV27" s="56"/>
      <c r="AW27" s="57" t="str">
        <f>IF(COUNTBLANK(D27:AQ27)=40,"",SUMIF(D27:AQ27,"&lt;&gt;",D27:AQ27)/COUNTIF(D27:AQ27,"&gt;=0"))</f>
        <v/>
      </c>
      <c r="AX27" s="287" t="str">
        <f>IF(COUNTBLANK(D27:AQ27)=40,"",AW27/100)</f>
        <v/>
      </c>
    </row>
    <row r="28" spans="1:51" s="175" customFormat="1" ht="16" customHeight="1" thickTop="1" thickBot="1" x14ac:dyDescent="0.4">
      <c r="A28" s="174"/>
      <c r="B28" s="322"/>
      <c r="C28" s="58" t="s">
        <v>36</v>
      </c>
      <c r="D28" s="42" t="str">
        <f>IF(COUNTBLANK(D42:D86)=45,"",IF(SUM(D42:D86)&lt;'J560-01'!$K12,"u",IF(SUM(D42:D86)&lt;'J560-01'!$K11,"1",IF(SUM(D42:D86)&lt;'J560-01'!$K10,"2",IF(SUM(D42:D86)&lt;'J560-01'!$K9,"3",IF(SUM(D42:D86)&lt;'J560-01'!$K8,"4","5"))))))</f>
        <v/>
      </c>
      <c r="E28" s="43" t="str">
        <f>IF(COUNTBLANK(E42:E86)=45,"",IF(SUM(E42:E86)&lt;'J560-01'!$K12,"u",IF(SUM(E42:E86)&lt;'J560-01'!$K11,"1",IF(SUM(E42:E86)&lt;'J560-01'!$K10,"2",IF(SUM(E42:E86)&lt;'J560-01'!$K9,"3",IF(SUM(E42:E86)&lt;'J560-01'!$K8,"4","5"))))))</f>
        <v/>
      </c>
      <c r="F28" s="43" t="str">
        <f>IF(COUNTBLANK(F42:F86)=45,"",IF(SUM(F42:F86)&lt;'J560-01'!$K12,"u",IF(SUM(F42:F86)&lt;'J560-01'!$K11,"1",IF(SUM(F42:F86)&lt;'J560-01'!$K10,"2",IF(SUM(F42:F86)&lt;'J560-01'!$K9,"3",IF(SUM(F42:F86)&lt;'J560-01'!$K8,"4","5"))))))</f>
        <v/>
      </c>
      <c r="G28" s="43" t="str">
        <f>IF(COUNTBLANK(G42:G86)=45,"",IF(SUM(G42:G86)&lt;'J560-01'!$K12,"u",IF(SUM(G42:G86)&lt;'J560-01'!$K11,"1",IF(SUM(G42:G86)&lt;'J560-01'!$K10,"2",IF(SUM(G42:G86)&lt;'J560-01'!$K9,"3",IF(SUM(G42:G86)&lt;'J560-01'!$K8,"4","5"))))))</f>
        <v/>
      </c>
      <c r="H28" s="43" t="str">
        <f>IF(COUNTBLANK(H42:H86)=45,"",IF(SUM(H42:H86)&lt;'J560-01'!$K12,"u",IF(SUM(H42:H86)&lt;'J560-01'!$K11,"1",IF(SUM(H42:H86)&lt;'J560-01'!$K10,"2",IF(SUM(H42:H86)&lt;'J560-01'!$K9,"3",IF(SUM(H42:H86)&lt;'J560-01'!$K8,"4","5"))))))</f>
        <v/>
      </c>
      <c r="I28" s="43" t="str">
        <f>IF(COUNTBLANK(I42:I86)=45,"",IF(SUM(I42:I86)&lt;'J560-01'!$K12,"u",IF(SUM(I42:I86)&lt;'J560-01'!$K11,"1",IF(SUM(I42:I86)&lt;'J560-01'!$K10,"2",IF(SUM(I42:I86)&lt;'J560-01'!$K9,"3",IF(SUM(I42:I86)&lt;'J560-01'!$K8,"4","5"))))))</f>
        <v/>
      </c>
      <c r="J28" s="43" t="str">
        <f>IF(COUNTBLANK(J42:J86)=45,"",IF(SUM(J42:J86)&lt;'J560-01'!$K12,"u",IF(SUM(J42:J86)&lt;'J560-01'!$K11,"1",IF(SUM(J42:J86)&lt;'J560-01'!$K10,"2",IF(SUM(J42:J86)&lt;'J560-01'!$K9,"3",IF(SUM(J42:J86)&lt;'J560-01'!$K8,"4","5"))))))</f>
        <v/>
      </c>
      <c r="K28" s="43" t="str">
        <f>IF(COUNTBLANK(K42:K86)=45,"",IF(SUM(K42:K86)&lt;'J560-01'!$K12,"u",IF(SUM(K42:K86)&lt;'J560-01'!$K11,"1",IF(SUM(K42:K86)&lt;'J560-01'!$K10,"2",IF(SUM(K42:K86)&lt;'J560-01'!$K9,"3",IF(SUM(K42:K86)&lt;'J560-01'!$K8,"4","5"))))))</f>
        <v/>
      </c>
      <c r="L28" s="43" t="str">
        <f>IF(COUNTBLANK(L42:L86)=45,"",IF(SUM(L42:L86)&lt;'J560-01'!$K12,"u",IF(SUM(L42:L86)&lt;'J560-01'!$K11,"1",IF(SUM(L42:L86)&lt;'J560-01'!$K10,"2",IF(SUM(L42:L86)&lt;'J560-01'!$K9,"3",IF(SUM(L42:L86)&lt;'J560-01'!$K8,"4","5"))))))</f>
        <v/>
      </c>
      <c r="M28" s="43" t="str">
        <f>IF(COUNTBLANK(M42:M86)=45,"",IF(SUM(M42:M86)&lt;'J560-01'!$K12,"u",IF(SUM(M42:M86)&lt;'J560-01'!$K11,"1",IF(SUM(M42:M86)&lt;'J560-01'!$K10,"2",IF(SUM(M42:M86)&lt;'J560-01'!$K9,"3",IF(SUM(M42:M86)&lt;'J560-01'!$K8,"4","5"))))))</f>
        <v/>
      </c>
      <c r="N28" s="43" t="str">
        <f>IF(COUNTBLANK(N42:N86)=45,"",IF(SUM(N42:N86)&lt;'J560-01'!$K12,"u",IF(SUM(N42:N86)&lt;'J560-01'!$K11,"1",IF(SUM(N42:N86)&lt;'J560-01'!$K10,"2",IF(SUM(N42:N86)&lt;'J560-01'!$K9,"3",IF(SUM(N42:N86)&lt;'J560-01'!$K8,"4","5"))))))</f>
        <v/>
      </c>
      <c r="O28" s="43" t="str">
        <f>IF(COUNTBLANK(O42:O86)=45,"",IF(SUM(O42:O86)&lt;'J560-01'!$K12,"u",IF(SUM(O42:O86)&lt;'J560-01'!$K11,"1",IF(SUM(O42:O86)&lt;'J560-01'!$K10,"2",IF(SUM(O42:O86)&lt;'J560-01'!$K9,"3",IF(SUM(O42:O86)&lt;'J560-01'!$K8,"4","5"))))))</f>
        <v/>
      </c>
      <c r="P28" s="43" t="str">
        <f>IF(COUNTBLANK(P42:P86)=45,"",IF(SUM(P42:P86)&lt;'J560-01'!$K12,"u",IF(SUM(P42:P86)&lt;'J560-01'!$K11,"1",IF(SUM(P42:P86)&lt;'J560-01'!$K10,"2",IF(SUM(P42:P86)&lt;'J560-01'!$K9,"3",IF(SUM(P42:P86)&lt;'J560-01'!$K8,"4","5"))))))</f>
        <v/>
      </c>
      <c r="Q28" s="43" t="str">
        <f>IF(COUNTBLANK(Q42:Q86)=45,"",IF(SUM(Q42:Q86)&lt;'J560-01'!$K12,"u",IF(SUM(Q42:Q86)&lt;'J560-01'!$K11,"1",IF(SUM(Q42:Q86)&lt;'J560-01'!$K10,"2",IF(SUM(Q42:Q86)&lt;'J560-01'!$K9,"3",IF(SUM(Q42:Q86)&lt;'J560-01'!$K8,"4","5"))))))</f>
        <v/>
      </c>
      <c r="R28" s="43" t="str">
        <f>IF(COUNTBLANK(R42:R86)=45,"",IF(SUM(R42:R86)&lt;'J560-01'!$K12,"u",IF(SUM(R42:R86)&lt;'J560-01'!$K11,"1",IF(SUM(R42:R86)&lt;'J560-01'!$K10,"2",IF(SUM(R42:R86)&lt;'J560-01'!$K9,"3",IF(SUM(R42:R86)&lt;'J560-01'!$K8,"4","5"))))))</f>
        <v/>
      </c>
      <c r="S28" s="43" t="str">
        <f>IF(COUNTBLANK(S42:S86)=45,"",IF(SUM(S42:S86)&lt;'J560-01'!$K12,"u",IF(SUM(S42:S86)&lt;'J560-01'!$K11,"1",IF(SUM(S42:S86)&lt;'J560-01'!$K10,"2",IF(SUM(S42:S86)&lt;'J560-01'!$K9,"3",IF(SUM(S42:S86)&lt;'J560-01'!$K8,"4","5"))))))</f>
        <v/>
      </c>
      <c r="T28" s="43" t="str">
        <f>IF(COUNTBLANK(T42:T86)=45,"",IF(SUM(T42:T86)&lt;'J560-01'!$K12,"u",IF(SUM(T42:T86)&lt;'J560-01'!$K11,"1",IF(SUM(T42:T86)&lt;'J560-01'!$K10,"2",IF(SUM(T42:T86)&lt;'J560-01'!$K9,"3",IF(SUM(T42:T86)&lt;'J560-01'!$K8,"4","5"))))))</f>
        <v/>
      </c>
      <c r="U28" s="43" t="str">
        <f>IF(COUNTBLANK(U42:U86)=45,"",IF(SUM(U42:U86)&lt;'J560-01'!$K12,"u",IF(SUM(U42:U86)&lt;'J560-01'!$K11,"1",IF(SUM(U42:U86)&lt;'J560-01'!$K10,"2",IF(SUM(U42:U86)&lt;'J560-01'!$K9,"3",IF(SUM(U42:U86)&lt;'J560-01'!$K8,"4","5"))))))</f>
        <v/>
      </c>
      <c r="V28" s="43" t="str">
        <f>IF(COUNTBLANK(V42:V86)=45,"",IF(SUM(V42:V86)&lt;'J560-01'!$K12,"u",IF(SUM(V42:V86)&lt;'J560-01'!$K11,"1",IF(SUM(V42:V86)&lt;'J560-01'!$K10,"2",IF(SUM(V42:V86)&lt;'J560-01'!$K9,"3",IF(SUM(V42:V86)&lt;'J560-01'!$K8,"4","5"))))))</f>
        <v/>
      </c>
      <c r="W28" s="43" t="str">
        <f>IF(COUNTBLANK(W42:W86)=45,"",IF(SUM(W42:W86)&lt;'J560-01'!$K12,"u",IF(SUM(W42:W86)&lt;'J560-01'!$K11,"1",IF(SUM(W42:W86)&lt;'J560-01'!$K10,"2",IF(SUM(W42:W86)&lt;'J560-01'!$K9,"3",IF(SUM(W42:W86)&lt;'J560-01'!$K8,"4","5"))))))</f>
        <v/>
      </c>
      <c r="X28" s="43" t="str">
        <f>IF(COUNTBLANK(X42:X86)=45,"",IF(SUM(X42:X86)&lt;'J560-01'!$K12,"u",IF(SUM(X42:X86)&lt;'J560-01'!$K11,"1",IF(SUM(X42:X86)&lt;'J560-01'!$K10,"2",IF(SUM(X42:X86)&lt;'J560-01'!$K9,"3",IF(SUM(X42:X86)&lt;'J560-01'!$K8,"4","5"))))))</f>
        <v/>
      </c>
      <c r="Y28" s="43" t="str">
        <f>IF(COUNTBLANK(Y42:Y86)=45,"",IF(SUM(Y42:Y86)&lt;'J560-01'!$K12,"u",IF(SUM(Y42:Y86)&lt;'J560-01'!$K11,"1",IF(SUM(Y42:Y86)&lt;'J560-01'!$K10,"2",IF(SUM(Y42:Y86)&lt;'J560-01'!$K9,"3",IF(SUM(Y42:Y86)&lt;'J560-01'!$K8,"4","5"))))))</f>
        <v/>
      </c>
      <c r="Z28" s="43" t="str">
        <f>IF(COUNTBLANK(Z42:Z86)=45,"",IF(SUM(Z42:Z86)&lt;'J560-01'!$K12,"u",IF(SUM(Z42:Z86)&lt;'J560-01'!$K11,"1",IF(SUM(Z42:Z86)&lt;'J560-01'!$K10,"2",IF(SUM(Z42:Z86)&lt;'J560-01'!$K9,"3",IF(SUM(Z42:Z86)&lt;'J560-01'!$K8,"4","5"))))))</f>
        <v/>
      </c>
      <c r="AA28" s="43" t="str">
        <f>IF(COUNTBLANK(AA42:AA86)=45,"",IF(SUM(AA42:AA86)&lt;'J560-01'!$K12,"u",IF(SUM(AA42:AA86)&lt;'J560-01'!$K11,"1",IF(SUM(AA42:AA86)&lt;'J560-01'!$K10,"2",IF(SUM(AA42:AA86)&lt;'J560-01'!$K9,"3",IF(SUM(AA42:AA86)&lt;'J560-01'!$K8,"4","5"))))))</f>
        <v/>
      </c>
      <c r="AB28" s="43" t="str">
        <f>IF(COUNTBLANK(AB42:AB86)=45,"",IF(SUM(AB42:AB86)&lt;'J560-01'!$K12,"u",IF(SUM(AB42:AB86)&lt;'J560-01'!$K11,"1",IF(SUM(AB42:AB86)&lt;'J560-01'!$K10,"2",IF(SUM(AB42:AB86)&lt;'J560-01'!$K9,"3",IF(SUM(AB42:AB86)&lt;'J560-01'!$K8,"4","5"))))))</f>
        <v/>
      </c>
      <c r="AC28" s="43" t="str">
        <f>IF(COUNTBLANK(AC42:AC86)=45,"",IF(SUM(AC42:AC86)&lt;'J560-01'!$K12,"u",IF(SUM(AC42:AC86)&lt;'J560-01'!$K11,"1",IF(SUM(AC42:AC86)&lt;'J560-01'!$K10,"2",IF(SUM(AC42:AC86)&lt;'J560-01'!$K9,"3",IF(SUM(AC42:AC86)&lt;'J560-01'!$K8,"4","5"))))))</f>
        <v/>
      </c>
      <c r="AD28" s="43" t="str">
        <f>IF(COUNTBLANK(AD42:AD86)=45,"",IF(SUM(AD42:AD86)&lt;'J560-01'!$K12,"u",IF(SUM(AD42:AD86)&lt;'J560-01'!$K11,"1",IF(SUM(AD42:AD86)&lt;'J560-01'!$K10,"2",IF(SUM(AD42:AD86)&lt;'J560-01'!$K9,"3",IF(SUM(AD42:AD86)&lt;'J560-01'!$K8,"4","5"))))))</f>
        <v/>
      </c>
      <c r="AE28" s="43" t="str">
        <f>IF(COUNTBLANK(AE42:AE86)=45,"",IF(SUM(AE42:AE86)&lt;'J560-01'!$K12,"u",IF(SUM(AE42:AE86)&lt;'J560-01'!$K11,"1",IF(SUM(AE42:AE86)&lt;'J560-01'!$K10,"2",IF(SUM(AE42:AE86)&lt;'J560-01'!$K9,"3",IF(SUM(AE42:AE86)&lt;'J560-01'!$K8,"4","5"))))))</f>
        <v/>
      </c>
      <c r="AF28" s="43" t="str">
        <f>IF(COUNTBLANK(AF42:AF86)=45,"",IF(SUM(AF42:AF86)&lt;'J560-01'!$K12,"u",IF(SUM(AF42:AF86)&lt;'J560-01'!$K11,"1",IF(SUM(AF42:AF86)&lt;'J560-01'!$K10,"2",IF(SUM(AF42:AF86)&lt;'J560-01'!$K9,"3",IF(SUM(AF42:AF86)&lt;'J560-01'!$K8,"4","5"))))))</f>
        <v/>
      </c>
      <c r="AG28" s="43" t="str">
        <f>IF(COUNTBLANK(AG42:AG86)=45,"",IF(SUM(AG42:AG86)&lt;'J560-01'!$K12,"u",IF(SUM(AG42:AG86)&lt;'J560-01'!$K11,"1",IF(SUM(AG42:AG86)&lt;'J560-01'!$K10,"2",IF(SUM(AG42:AG86)&lt;'J560-01'!$K9,"3",IF(SUM(AG42:AG86)&lt;'J560-01'!$K8,"4","5"))))))</f>
        <v/>
      </c>
      <c r="AH28" s="43" t="str">
        <f>IF(COUNTBLANK(AH42:AH86)=45,"",IF(SUM(AH42:AH86)&lt;'J560-01'!$K12,"u",IF(SUM(AH42:AH86)&lt;'J560-01'!$K11,"1",IF(SUM(AH42:AH86)&lt;'J560-01'!$K10,"2",IF(SUM(AH42:AH86)&lt;'J560-01'!$K9,"3",IF(SUM(AH42:AH86)&lt;'J560-01'!$K8,"4","5"))))))</f>
        <v/>
      </c>
      <c r="AI28" s="43" t="str">
        <f>IF(COUNTBLANK(AI42:AI86)=45,"",IF(SUM(AI42:AI86)&lt;'J560-01'!$K12,"u",IF(SUM(AI42:AI86)&lt;'J560-01'!$K11,"1",IF(SUM(AI42:AI86)&lt;'J560-01'!$K10,"2",IF(SUM(AI42:AI86)&lt;'J560-01'!$K9,"3",IF(SUM(AI42:AI86)&lt;'J560-01'!$K8,"4","5"))))))</f>
        <v/>
      </c>
      <c r="AJ28" s="43" t="str">
        <f>IF(COUNTBLANK(AJ42:AJ86)=45,"",IF(SUM(AJ42:AJ86)&lt;'J560-01'!$K12,"u",IF(SUM(AJ42:AJ86)&lt;'J560-01'!$K11,"1",IF(SUM(AJ42:AJ86)&lt;'J560-01'!$K10,"2",IF(SUM(AJ42:AJ86)&lt;'J560-01'!$K9,"3",IF(SUM(AJ42:AJ86)&lt;'J560-01'!$K8,"4","5"))))))</f>
        <v/>
      </c>
      <c r="AK28" s="43" t="str">
        <f>IF(COUNTBLANK(AK42:AK86)=45,"",IF(SUM(AK42:AK86)&lt;'J560-01'!$K12,"u",IF(SUM(AK42:AK86)&lt;'J560-01'!$K11,"1",IF(SUM(AK42:AK86)&lt;'J560-01'!$K10,"2",IF(SUM(AK42:AK86)&lt;'J560-01'!$K9,"3",IF(SUM(AK42:AK86)&lt;'J560-01'!$K8,"4","5"))))))</f>
        <v/>
      </c>
      <c r="AL28" s="43" t="str">
        <f>IF(COUNTBLANK(AL42:AL86)=45,"",IF(SUM(AL42:AL86)&lt;'J560-01'!$K12,"u",IF(SUM(AL42:AL86)&lt;'J560-01'!$K11,"1",IF(SUM(AL42:AL86)&lt;'J560-01'!$K10,"2",IF(SUM(AL42:AL86)&lt;'J560-01'!$K9,"3",IF(SUM(AL42:AL86)&lt;'J560-01'!$K8,"4","5"))))))</f>
        <v/>
      </c>
      <c r="AM28" s="43" t="str">
        <f>IF(COUNTBLANK(AM42:AM86)=45,"",IF(SUM(AM42:AM86)&lt;'J560-01'!$K12,"u",IF(SUM(AM42:AM86)&lt;'J560-01'!$K11,"1",IF(SUM(AM42:AM86)&lt;'J560-01'!$K10,"2",IF(SUM(AM42:AM86)&lt;'J560-01'!$K9,"3",IF(SUM(AM42:AM86)&lt;'J560-01'!$K8,"4","5"))))))</f>
        <v/>
      </c>
      <c r="AN28" s="43" t="str">
        <f>IF(COUNTBLANK(AN42:AN86)=45,"",IF(SUM(AN42:AN86)&lt;'J560-01'!$K12,"u",IF(SUM(AN42:AN86)&lt;'J560-01'!$K11,"1",IF(SUM(AN42:AN86)&lt;'J560-01'!$K10,"2",IF(SUM(AN42:AN86)&lt;'J560-01'!$K9,"3",IF(SUM(AN42:AN86)&lt;'J560-01'!$K8,"4","5"))))))</f>
        <v/>
      </c>
      <c r="AO28" s="43" t="str">
        <f>IF(COUNTBLANK(AO42:AO86)=45,"",IF(SUM(AO42:AO86)&lt;'J560-01'!$K12,"u",IF(SUM(AO42:AO86)&lt;'J560-01'!$K11,"1",IF(SUM(AO42:AO86)&lt;'J560-01'!$K10,"2",IF(SUM(AO42:AO86)&lt;'J560-01'!$K9,"3",IF(SUM(AO42:AO86)&lt;'J560-01'!$K8,"4","5"))))))</f>
        <v/>
      </c>
      <c r="AP28" s="43" t="str">
        <f>IF(COUNTBLANK(AP42:AP86)=45,"",IF(SUM(AP42:AP86)&lt;'J560-01'!$K12,"u",IF(SUM(AP42:AP86)&lt;'J560-01'!$K11,"1",IF(SUM(AP42:AP86)&lt;'J560-01'!$K10,"2",IF(SUM(AP42:AP86)&lt;'J560-01'!$K9,"3",IF(SUM(AP42:AP86)&lt;'J560-01'!$K8,"4","5"))))))</f>
        <v/>
      </c>
      <c r="AQ28" s="95" t="str">
        <f>IF(COUNTBLANK(AQ42:AQ86)=45,"",IF(SUM(AQ42:AQ86)&lt;'J560-01'!$K12,"u",IF(SUM(AQ42:AQ86)&lt;'J560-01'!$K11,"1",IF(SUM(AQ42:AQ86)&lt;'J560-01'!$K10,"2",IF(SUM(AQ42:AQ86)&lt;'J560-01'!$K9,"3",IF(SUM(AQ42:AQ86)&lt;'J560-01'!$K8,"4","5"))))))</f>
        <v/>
      </c>
      <c r="AR28" s="55"/>
      <c r="AS28" s="56"/>
      <c r="AT28" s="56"/>
      <c r="AU28" s="56"/>
      <c r="AV28" s="56"/>
      <c r="AW28" s="59"/>
      <c r="AX28" s="60"/>
      <c r="AY28" s="175" t="s">
        <v>184</v>
      </c>
    </row>
    <row r="29" spans="1:51" s="175" customFormat="1" ht="16" customHeight="1" thickTop="1" thickBot="1" x14ac:dyDescent="0.4">
      <c r="A29" s="174"/>
      <c r="B29" s="321" t="s">
        <v>18</v>
      </c>
      <c r="C29" s="54" t="s">
        <v>41</v>
      </c>
      <c r="D29" s="48" t="str">
        <f>IF(COUNTBLANK(D88:D135)=48,"",SUM(D88:D135))</f>
        <v/>
      </c>
      <c r="E29" s="49" t="str">
        <f t="shared" ref="E29:AQ29" si="3">IF(COUNTBLANK(E88:E135)=48,"",SUM(E88:E135))</f>
        <v/>
      </c>
      <c r="F29" s="49" t="str">
        <f t="shared" si="3"/>
        <v/>
      </c>
      <c r="G29" s="49" t="str">
        <f t="shared" si="3"/>
        <v/>
      </c>
      <c r="H29" s="49" t="str">
        <f t="shared" si="3"/>
        <v/>
      </c>
      <c r="I29" s="49" t="str">
        <f t="shared" si="3"/>
        <v/>
      </c>
      <c r="J29" s="49" t="str">
        <f t="shared" si="3"/>
        <v/>
      </c>
      <c r="K29" s="49" t="str">
        <f t="shared" si="3"/>
        <v/>
      </c>
      <c r="L29" s="49" t="str">
        <f t="shared" si="3"/>
        <v/>
      </c>
      <c r="M29" s="49" t="str">
        <f t="shared" si="3"/>
        <v/>
      </c>
      <c r="N29" s="49" t="str">
        <f t="shared" si="3"/>
        <v/>
      </c>
      <c r="O29" s="49" t="str">
        <f t="shared" si="3"/>
        <v/>
      </c>
      <c r="P29" s="49" t="str">
        <f t="shared" si="3"/>
        <v/>
      </c>
      <c r="Q29" s="49" t="str">
        <f t="shared" si="3"/>
        <v/>
      </c>
      <c r="R29" s="49" t="str">
        <f t="shared" si="3"/>
        <v/>
      </c>
      <c r="S29" s="49" t="str">
        <f t="shared" si="3"/>
        <v/>
      </c>
      <c r="T29" s="49" t="str">
        <f t="shared" si="3"/>
        <v/>
      </c>
      <c r="U29" s="49" t="str">
        <f t="shared" si="3"/>
        <v/>
      </c>
      <c r="V29" s="49" t="str">
        <f t="shared" si="3"/>
        <v/>
      </c>
      <c r="W29" s="49" t="str">
        <f t="shared" si="3"/>
        <v/>
      </c>
      <c r="X29" s="49" t="str">
        <f t="shared" si="3"/>
        <v/>
      </c>
      <c r="Y29" s="49" t="str">
        <f t="shared" si="3"/>
        <v/>
      </c>
      <c r="Z29" s="49" t="str">
        <f t="shared" si="3"/>
        <v/>
      </c>
      <c r="AA29" s="49" t="str">
        <f t="shared" si="3"/>
        <v/>
      </c>
      <c r="AB29" s="49" t="str">
        <f t="shared" si="3"/>
        <v/>
      </c>
      <c r="AC29" s="49" t="str">
        <f t="shared" si="3"/>
        <v/>
      </c>
      <c r="AD29" s="49" t="str">
        <f t="shared" si="3"/>
        <v/>
      </c>
      <c r="AE29" s="49" t="str">
        <f t="shared" si="3"/>
        <v/>
      </c>
      <c r="AF29" s="49" t="str">
        <f t="shared" si="3"/>
        <v/>
      </c>
      <c r="AG29" s="49" t="str">
        <f t="shared" si="3"/>
        <v/>
      </c>
      <c r="AH29" s="49" t="str">
        <f t="shared" si="3"/>
        <v/>
      </c>
      <c r="AI29" s="49" t="str">
        <f t="shared" si="3"/>
        <v/>
      </c>
      <c r="AJ29" s="49" t="str">
        <f t="shared" si="3"/>
        <v/>
      </c>
      <c r="AK29" s="49" t="str">
        <f t="shared" si="3"/>
        <v/>
      </c>
      <c r="AL29" s="49" t="str">
        <f t="shared" si="3"/>
        <v/>
      </c>
      <c r="AM29" s="49" t="str">
        <f t="shared" si="3"/>
        <v/>
      </c>
      <c r="AN29" s="49" t="str">
        <f t="shared" si="3"/>
        <v/>
      </c>
      <c r="AO29" s="49" t="str">
        <f t="shared" si="3"/>
        <v/>
      </c>
      <c r="AP29" s="49" t="str">
        <f t="shared" si="3"/>
        <v/>
      </c>
      <c r="AQ29" s="49" t="str">
        <f t="shared" si="3"/>
        <v/>
      </c>
      <c r="AR29" s="55"/>
      <c r="AS29" s="56"/>
      <c r="AT29" s="56"/>
      <c r="AU29" s="56"/>
      <c r="AV29" s="56"/>
      <c r="AW29" s="57" t="str">
        <f>IF(COUNTBLANK(D29:AQ29)=40,"",SUMIF(D29:AQ29,"&lt;&gt;",D29:AQ29)/COUNTIF(D29:AQ29,"&gt;=0"))</f>
        <v/>
      </c>
      <c r="AX29" s="287" t="str">
        <f>IF(COUNTBLANK(D29:AQ29)=40,"",AW29/100)</f>
        <v/>
      </c>
    </row>
    <row r="30" spans="1:51" s="175" customFormat="1" ht="16" customHeight="1" thickTop="1" thickBot="1" x14ac:dyDescent="0.4">
      <c r="A30" s="174"/>
      <c r="B30" s="322"/>
      <c r="C30" s="58" t="s">
        <v>36</v>
      </c>
      <c r="D30" s="44" t="str">
        <f>IF(COUNTBLANK(D88:D135)=48,"",IF(SUM(D88:D135)&lt;'J560-02'!$K12,"u",IF(SUM(D88:D135)&lt;'J560-02'!$K11,"1",IF(SUM(D88:D135)&lt;'J560-02'!$K10,"2",IF(SUM(D88:D135)&lt;'J560-02'!$K9,"3",IF(SUM(D88:D135)&lt;'J560-02'!$K8,"4","5"))))))</f>
        <v/>
      </c>
      <c r="E30" s="45" t="str">
        <f>IF(COUNTBLANK(E88:E135)=48,"",IF(SUM(E88:E135)&lt;'J560-02'!$K12,"u",IF(SUM(E88:E135)&lt;'J560-02'!$K11,"1",IF(SUM(E88:E135)&lt;'J560-02'!$K10,"2",IF(SUM(E88:E135)&lt;'J560-02'!$K9,"3",IF(SUM(E88:E135)&lt;'J560-02'!$K8,"4","5"))))))</f>
        <v/>
      </c>
      <c r="F30" s="45" t="str">
        <f>IF(COUNTBLANK(F88:F135)=48,"",IF(SUM(F88:F135)&lt;'J560-02'!$K12,"u",IF(SUM(F88:F135)&lt;'J560-02'!$K11,"1",IF(SUM(F88:F135)&lt;'J560-02'!$K10,"2",IF(SUM(F88:F135)&lt;'J560-02'!$K9,"3",IF(SUM(F88:F135)&lt;'J560-02'!$K8,"4","5"))))))</f>
        <v/>
      </c>
      <c r="G30" s="45" t="str">
        <f>IF(COUNTBLANK(G88:G135)=48,"",IF(SUM(G88:G135)&lt;'J560-02'!$K12,"u",IF(SUM(G88:G135)&lt;'J560-02'!$K11,"1",IF(SUM(G88:G135)&lt;'J560-02'!$K10,"2",IF(SUM(G88:G135)&lt;'J560-02'!$K9,"3",IF(SUM(G88:G135)&lt;'J560-02'!$K8,"4","5"))))))</f>
        <v/>
      </c>
      <c r="H30" s="45" t="str">
        <f>IF(COUNTBLANK(H88:H135)=48,"",IF(SUM(H88:H135)&lt;'J560-02'!$K12,"u",IF(SUM(H88:H135)&lt;'J560-02'!$K11,"1",IF(SUM(H88:H135)&lt;'J560-02'!$K10,"2",IF(SUM(H88:H135)&lt;'J560-02'!$K9,"3",IF(SUM(H88:H135)&lt;'J560-02'!$K8,"4","5"))))))</f>
        <v/>
      </c>
      <c r="I30" s="45" t="str">
        <f>IF(COUNTBLANK(I88:I135)=48,"",IF(SUM(I88:I135)&lt;'J560-02'!$K12,"u",IF(SUM(I88:I135)&lt;'J560-02'!$K11,"1",IF(SUM(I88:I135)&lt;'J560-02'!$K10,"2",IF(SUM(I88:I135)&lt;'J560-02'!$K9,"3",IF(SUM(I88:I135)&lt;'J560-02'!$K8,"4","5"))))))</f>
        <v/>
      </c>
      <c r="J30" s="45" t="str">
        <f>IF(COUNTBLANK(J88:J135)=48,"",IF(SUM(J88:J135)&lt;'J560-02'!$K12,"u",IF(SUM(J88:J135)&lt;'J560-02'!$K11,"1",IF(SUM(J88:J135)&lt;'J560-02'!$K10,"2",IF(SUM(J88:J135)&lt;'J560-02'!$K9,"3",IF(SUM(J88:J135)&lt;'J560-02'!$K8,"4","5"))))))</f>
        <v/>
      </c>
      <c r="K30" s="45" t="str">
        <f>IF(COUNTBLANK(K88:K135)=48,"",IF(SUM(K88:K135)&lt;'J560-02'!$K12,"u",IF(SUM(K88:K135)&lt;'J560-02'!$K11,"1",IF(SUM(K88:K135)&lt;'J560-02'!$K10,"2",IF(SUM(K88:K135)&lt;'J560-02'!$K9,"3",IF(SUM(K88:K135)&lt;'J560-02'!$K8,"4","5"))))))</f>
        <v/>
      </c>
      <c r="L30" s="45" t="str">
        <f>IF(COUNTBLANK(L88:L135)=48,"",IF(SUM(L88:L135)&lt;'J560-02'!$K12,"u",IF(SUM(L88:L135)&lt;'J560-02'!$K11,"1",IF(SUM(L88:L135)&lt;'J560-02'!$K10,"2",IF(SUM(L88:L135)&lt;'J560-02'!$K9,"3",IF(SUM(L88:L135)&lt;'J560-02'!$K8,"4","5"))))))</f>
        <v/>
      </c>
      <c r="M30" s="45" t="str">
        <f>IF(COUNTBLANK(M88:M135)=48,"",IF(SUM(M88:M135)&lt;'J560-02'!$K12,"u",IF(SUM(M88:M135)&lt;'J560-02'!$K11,"1",IF(SUM(M88:M135)&lt;'J560-02'!$K10,"2",IF(SUM(M88:M135)&lt;'J560-02'!$K9,"3",IF(SUM(M88:M135)&lt;'J560-02'!$K8,"4","5"))))))</f>
        <v/>
      </c>
      <c r="N30" s="45" t="str">
        <f>IF(COUNTBLANK(N88:N135)=48,"",IF(SUM(N88:N135)&lt;'J560-02'!$K12,"u",IF(SUM(N88:N135)&lt;'J560-02'!$K11,"1",IF(SUM(N88:N135)&lt;'J560-02'!$K10,"2",IF(SUM(N88:N135)&lt;'J560-02'!$K9,"3",IF(SUM(N88:N135)&lt;'J560-02'!$K8,"4","5"))))))</f>
        <v/>
      </c>
      <c r="O30" s="45" t="str">
        <f>IF(COUNTBLANK(O88:O135)=48,"",IF(SUM(O88:O135)&lt;'J560-02'!$K12,"u",IF(SUM(O88:O135)&lt;'J560-02'!$K11,"1",IF(SUM(O88:O135)&lt;'J560-02'!$K10,"2",IF(SUM(O88:O135)&lt;'J560-02'!$K9,"3",IF(SUM(O88:O135)&lt;'J560-02'!$K8,"4","5"))))))</f>
        <v/>
      </c>
      <c r="P30" s="45" t="str">
        <f>IF(COUNTBLANK(P88:P135)=48,"",IF(SUM(P88:P135)&lt;'J560-02'!$K12,"u",IF(SUM(P88:P135)&lt;'J560-02'!$K11,"1",IF(SUM(P88:P135)&lt;'J560-02'!$K10,"2",IF(SUM(P88:P135)&lt;'J560-02'!$K9,"3",IF(SUM(P88:P135)&lt;'J560-02'!$K8,"4","5"))))))</f>
        <v/>
      </c>
      <c r="Q30" s="45" t="str">
        <f>IF(COUNTBLANK(Q88:Q135)=48,"",IF(SUM(Q88:Q135)&lt;'J560-02'!$K12,"u",IF(SUM(Q88:Q135)&lt;'J560-02'!$K11,"1",IF(SUM(Q88:Q135)&lt;'J560-02'!$K10,"2",IF(SUM(Q88:Q135)&lt;'J560-02'!$K9,"3",IF(SUM(Q88:Q135)&lt;'J560-02'!$K8,"4","5"))))))</f>
        <v/>
      </c>
      <c r="R30" s="45" t="str">
        <f>IF(COUNTBLANK(R88:R135)=48,"",IF(SUM(R88:R135)&lt;'J560-02'!$K12,"u",IF(SUM(R88:R135)&lt;'J560-02'!$K11,"1",IF(SUM(R88:R135)&lt;'J560-02'!$K10,"2",IF(SUM(R88:R135)&lt;'J560-02'!$K9,"3",IF(SUM(R88:R135)&lt;'J560-02'!$K8,"4","5"))))))</f>
        <v/>
      </c>
      <c r="S30" s="45" t="str">
        <f>IF(COUNTBLANK(S88:S135)=48,"",IF(SUM(S88:S135)&lt;'J560-02'!$K12,"u",IF(SUM(S88:S135)&lt;'J560-02'!$K11,"1",IF(SUM(S88:S135)&lt;'J560-02'!$K10,"2",IF(SUM(S88:S135)&lt;'J560-02'!$K9,"3",IF(SUM(S88:S135)&lt;'J560-02'!$K8,"4","5"))))))</f>
        <v/>
      </c>
      <c r="T30" s="45" t="str">
        <f>IF(COUNTBLANK(T88:T135)=48,"",IF(SUM(T88:T135)&lt;'J560-02'!$K12,"u",IF(SUM(T88:T135)&lt;'J560-02'!$K11,"1",IF(SUM(T88:T135)&lt;'J560-02'!$K10,"2",IF(SUM(T88:T135)&lt;'J560-02'!$K9,"3",IF(SUM(T88:T135)&lt;'J560-02'!$K8,"4","5"))))))</f>
        <v/>
      </c>
      <c r="U30" s="45" t="str">
        <f>IF(COUNTBLANK(U88:U135)=48,"",IF(SUM(U88:U135)&lt;'J560-02'!$K12,"u",IF(SUM(U88:U135)&lt;'J560-02'!$K11,"1",IF(SUM(U88:U135)&lt;'J560-02'!$K10,"2",IF(SUM(U88:U135)&lt;'J560-02'!$K9,"3",IF(SUM(U88:U135)&lt;'J560-02'!$K8,"4","5"))))))</f>
        <v/>
      </c>
      <c r="V30" s="45" t="str">
        <f>IF(COUNTBLANK(V88:V135)=48,"",IF(SUM(V88:V135)&lt;'J560-02'!$K12,"u",IF(SUM(V88:V135)&lt;'J560-02'!$K11,"1",IF(SUM(V88:V135)&lt;'J560-02'!$K10,"2",IF(SUM(V88:V135)&lt;'J560-02'!$K9,"3",IF(SUM(V88:V135)&lt;'J560-02'!$K8,"4","5"))))))</f>
        <v/>
      </c>
      <c r="W30" s="45" t="str">
        <f>IF(COUNTBLANK(W88:W135)=48,"",IF(SUM(W88:W135)&lt;'J560-02'!$K12,"u",IF(SUM(W88:W135)&lt;'J560-02'!$K11,"1",IF(SUM(W88:W135)&lt;'J560-02'!$K10,"2",IF(SUM(W88:W135)&lt;'J560-02'!$K9,"3",IF(SUM(W88:W135)&lt;'J560-02'!$K8,"4","5"))))))</f>
        <v/>
      </c>
      <c r="X30" s="45" t="str">
        <f>IF(COUNTBLANK(X88:X135)=48,"",IF(SUM(X88:X135)&lt;'J560-02'!$K12,"u",IF(SUM(X88:X135)&lt;'J560-02'!$K11,"1",IF(SUM(X88:X135)&lt;'J560-02'!$K10,"2",IF(SUM(X88:X135)&lt;'J560-02'!$K9,"3",IF(SUM(X88:X135)&lt;'J560-02'!$K8,"4","5"))))))</f>
        <v/>
      </c>
      <c r="Y30" s="45" t="str">
        <f>IF(COUNTBLANK(Y88:Y135)=48,"",IF(SUM(Y88:Y135)&lt;'J560-02'!$K12,"u",IF(SUM(Y88:Y135)&lt;'J560-02'!$K11,"1",IF(SUM(Y88:Y135)&lt;'J560-02'!$K10,"2",IF(SUM(Y88:Y135)&lt;'J560-02'!$K9,"3",IF(SUM(Y88:Y135)&lt;'J560-02'!$K8,"4","5"))))))</f>
        <v/>
      </c>
      <c r="Z30" s="45" t="str">
        <f>IF(COUNTBLANK(Z88:Z135)=48,"",IF(SUM(Z88:Z135)&lt;'J560-02'!$K12,"u",IF(SUM(Z88:Z135)&lt;'J560-02'!$K11,"1",IF(SUM(Z88:Z135)&lt;'J560-02'!$K10,"2",IF(SUM(Z88:Z135)&lt;'J560-02'!$K9,"3",IF(SUM(Z88:Z135)&lt;'J560-02'!$K8,"4","5"))))))</f>
        <v/>
      </c>
      <c r="AA30" s="45" t="str">
        <f>IF(COUNTBLANK(AA88:AA135)=48,"",IF(SUM(AA88:AA135)&lt;'J560-02'!$K12,"u",IF(SUM(AA88:AA135)&lt;'J560-02'!$K11,"1",IF(SUM(AA88:AA135)&lt;'J560-02'!$K10,"2",IF(SUM(AA88:AA135)&lt;'J560-02'!$K9,"3",IF(SUM(AA88:AA135)&lt;'J560-02'!$K8,"4","5"))))))</f>
        <v/>
      </c>
      <c r="AB30" s="45" t="str">
        <f>IF(COUNTBLANK(AB88:AB135)=48,"",IF(SUM(AB88:AB135)&lt;'J560-02'!$K12,"u",IF(SUM(AB88:AB135)&lt;'J560-02'!$K11,"1",IF(SUM(AB88:AB135)&lt;'J560-02'!$K10,"2",IF(SUM(AB88:AB135)&lt;'J560-02'!$K9,"3",IF(SUM(AB88:AB135)&lt;'J560-02'!$K8,"4","5"))))))</f>
        <v/>
      </c>
      <c r="AC30" s="45" t="str">
        <f>IF(COUNTBLANK(AC88:AC135)=48,"",IF(SUM(AC88:AC135)&lt;'J560-02'!$K12,"u",IF(SUM(AC88:AC135)&lt;'J560-02'!$K11,"1",IF(SUM(AC88:AC135)&lt;'J560-02'!$K10,"2",IF(SUM(AC88:AC135)&lt;'J560-02'!$K9,"3",IF(SUM(AC88:AC135)&lt;'J560-02'!$K8,"4","5"))))))</f>
        <v/>
      </c>
      <c r="AD30" s="45" t="str">
        <f>IF(COUNTBLANK(AD88:AD135)=48,"",IF(SUM(AD88:AD135)&lt;'J560-02'!$K12,"u",IF(SUM(AD88:AD135)&lt;'J560-02'!$K11,"1",IF(SUM(AD88:AD135)&lt;'J560-02'!$K10,"2",IF(SUM(AD88:AD135)&lt;'J560-02'!$K9,"3",IF(SUM(AD88:AD135)&lt;'J560-02'!$K8,"4","5"))))))</f>
        <v/>
      </c>
      <c r="AE30" s="45" t="str">
        <f>IF(COUNTBLANK(AE88:AE135)=48,"",IF(SUM(AE88:AE135)&lt;'J560-02'!$K12,"u",IF(SUM(AE88:AE135)&lt;'J560-02'!$K11,"1",IF(SUM(AE88:AE135)&lt;'J560-02'!$K10,"2",IF(SUM(AE88:AE135)&lt;'J560-02'!$K9,"3",IF(SUM(AE88:AE135)&lt;'J560-02'!$K8,"4","5"))))))</f>
        <v/>
      </c>
      <c r="AF30" s="45" t="str">
        <f>IF(COUNTBLANK(AF88:AF135)=48,"",IF(SUM(AF88:AF135)&lt;'J560-02'!$K12,"u",IF(SUM(AF88:AF135)&lt;'J560-02'!$K11,"1",IF(SUM(AF88:AF135)&lt;'J560-02'!$K10,"2",IF(SUM(AF88:AF135)&lt;'J560-02'!$K9,"3",IF(SUM(AF88:AF135)&lt;'J560-02'!$K8,"4","5"))))))</f>
        <v/>
      </c>
      <c r="AG30" s="45" t="str">
        <f>IF(COUNTBLANK(AG88:AG135)=48,"",IF(SUM(AG88:AG135)&lt;'J560-02'!$K12,"u",IF(SUM(AG88:AG135)&lt;'J560-02'!$K11,"1",IF(SUM(AG88:AG135)&lt;'J560-02'!$K10,"2",IF(SUM(AG88:AG135)&lt;'J560-02'!$K9,"3",IF(SUM(AG88:AG135)&lt;'J560-02'!$K8,"4","5"))))))</f>
        <v/>
      </c>
      <c r="AH30" s="45" t="str">
        <f>IF(COUNTBLANK(AH88:AH135)=48,"",IF(SUM(AH88:AH135)&lt;'J560-02'!$K12,"u",IF(SUM(AH88:AH135)&lt;'J560-02'!$K11,"1",IF(SUM(AH88:AH135)&lt;'J560-02'!$K10,"2",IF(SUM(AH88:AH135)&lt;'J560-02'!$K9,"3",IF(SUM(AH88:AH135)&lt;'J560-02'!$K8,"4","5"))))))</f>
        <v/>
      </c>
      <c r="AI30" s="45" t="str">
        <f>IF(COUNTBLANK(AI88:AI135)=48,"",IF(SUM(AI88:AI135)&lt;'J560-02'!$K12,"u",IF(SUM(AI88:AI135)&lt;'J560-02'!$K11,"1",IF(SUM(AI88:AI135)&lt;'J560-02'!$K10,"2",IF(SUM(AI88:AI135)&lt;'J560-02'!$K9,"3",IF(SUM(AI88:AI135)&lt;'J560-02'!$K8,"4","5"))))))</f>
        <v/>
      </c>
      <c r="AJ30" s="45" t="str">
        <f>IF(COUNTBLANK(AJ88:AJ135)=48,"",IF(SUM(AJ88:AJ135)&lt;'J560-02'!$K12,"u",IF(SUM(AJ88:AJ135)&lt;'J560-02'!$K11,"1",IF(SUM(AJ88:AJ135)&lt;'J560-02'!$K10,"2",IF(SUM(AJ88:AJ135)&lt;'J560-02'!$K9,"3",IF(SUM(AJ88:AJ135)&lt;'J560-02'!$K8,"4","5"))))))</f>
        <v/>
      </c>
      <c r="AK30" s="45" t="str">
        <f>IF(COUNTBLANK(AK88:AK135)=48,"",IF(SUM(AK88:AK135)&lt;'J560-02'!$K12,"u",IF(SUM(AK88:AK135)&lt;'J560-02'!$K11,"1",IF(SUM(AK88:AK135)&lt;'J560-02'!$K10,"2",IF(SUM(AK88:AK135)&lt;'J560-02'!$K9,"3",IF(SUM(AK88:AK135)&lt;'J560-02'!$K8,"4","5"))))))</f>
        <v/>
      </c>
      <c r="AL30" s="45" t="str">
        <f>IF(COUNTBLANK(AL88:AL135)=48,"",IF(SUM(AL88:AL135)&lt;'J560-02'!$K12,"u",IF(SUM(AL88:AL135)&lt;'J560-02'!$K11,"1",IF(SUM(AL88:AL135)&lt;'J560-02'!$K10,"2",IF(SUM(AL88:AL135)&lt;'J560-02'!$K9,"3",IF(SUM(AL88:AL135)&lt;'J560-02'!$K8,"4","5"))))))</f>
        <v/>
      </c>
      <c r="AM30" s="45" t="str">
        <f>IF(COUNTBLANK(AM88:AM135)=48,"",IF(SUM(AM88:AM135)&lt;'J560-02'!$K12,"u",IF(SUM(AM88:AM135)&lt;'J560-02'!$K11,"1",IF(SUM(AM88:AM135)&lt;'J560-02'!$K10,"2",IF(SUM(AM88:AM135)&lt;'J560-02'!$K9,"3",IF(SUM(AM88:AM135)&lt;'J560-02'!$K8,"4","5"))))))</f>
        <v/>
      </c>
      <c r="AN30" s="45" t="str">
        <f>IF(COUNTBLANK(AN88:AN135)=48,"",IF(SUM(AN88:AN135)&lt;'J560-02'!$K12,"u",IF(SUM(AN88:AN135)&lt;'J560-02'!$K11,"1",IF(SUM(AN88:AN135)&lt;'J560-02'!$K10,"2",IF(SUM(AN88:AN135)&lt;'J560-02'!$K9,"3",IF(SUM(AN88:AN135)&lt;'J560-02'!$K8,"4","5"))))))</f>
        <v/>
      </c>
      <c r="AO30" s="45" t="str">
        <f>IF(COUNTBLANK(AO88:AO135)=48,"",IF(SUM(AO88:AO135)&lt;'J560-02'!$K12,"u",IF(SUM(AO88:AO135)&lt;'J560-02'!$K11,"1",IF(SUM(AO88:AO135)&lt;'J560-02'!$K10,"2",IF(SUM(AO88:AO135)&lt;'J560-02'!$K9,"3",IF(SUM(AO88:AO135)&lt;'J560-02'!$K8,"4","5"))))))</f>
        <v/>
      </c>
      <c r="AP30" s="45" t="str">
        <f>IF(COUNTBLANK(AP88:AP135)=48,"",IF(SUM(AP88:AP135)&lt;'J560-02'!$K12,"u",IF(SUM(AP88:AP135)&lt;'J560-02'!$K11,"1",IF(SUM(AP88:AP135)&lt;'J560-02'!$K10,"2",IF(SUM(AP88:AP135)&lt;'J560-02'!$K9,"3",IF(SUM(AP88:AP135)&lt;'J560-02'!$K8,"4","5"))))))</f>
        <v/>
      </c>
      <c r="AQ30" s="45" t="str">
        <f>IF(COUNTBLANK(AQ88:AQ135)=48,"",IF(SUM(AQ88:AQ135)&lt;'J560-02'!$K12,"u",IF(SUM(AQ88:AQ135)&lt;'J560-02'!$K11,"1",IF(SUM(AQ88:AQ135)&lt;'J560-02'!$K10,"2",IF(SUM(AQ88:AQ135)&lt;'J560-02'!$K9,"3",IF(SUM(AQ88:AQ135)&lt;'J560-02'!$K8,"4","5"))))))</f>
        <v/>
      </c>
      <c r="AR30" s="61"/>
      <c r="AS30" s="61"/>
      <c r="AT30" s="61"/>
      <c r="AU30" s="61"/>
      <c r="AV30" s="55"/>
      <c r="AW30" s="59"/>
      <c r="AX30" s="60"/>
    </row>
    <row r="31" spans="1:51" s="175" customFormat="1" ht="16" customHeight="1" thickTop="1" thickBot="1" x14ac:dyDescent="0.4">
      <c r="A31" s="174"/>
      <c r="B31" s="323" t="s">
        <v>19</v>
      </c>
      <c r="C31" s="54" t="s">
        <v>41</v>
      </c>
      <c r="D31" s="48" t="str">
        <f>IF(COUNTBLANK(D137:D185)=49,"",SUM(D137:D185))</f>
        <v/>
      </c>
      <c r="E31" s="49" t="str">
        <f t="shared" ref="E31:AQ31" si="4">IF(COUNTBLANK(E137:E185)=49,"",SUM(E137:E185))</f>
        <v/>
      </c>
      <c r="F31" s="49" t="str">
        <f t="shared" si="4"/>
        <v/>
      </c>
      <c r="G31" s="49" t="str">
        <f t="shared" si="4"/>
        <v/>
      </c>
      <c r="H31" s="49" t="str">
        <f t="shared" si="4"/>
        <v/>
      </c>
      <c r="I31" s="49" t="str">
        <f t="shared" si="4"/>
        <v/>
      </c>
      <c r="J31" s="49" t="str">
        <f t="shared" si="4"/>
        <v/>
      </c>
      <c r="K31" s="49" t="str">
        <f t="shared" si="4"/>
        <v/>
      </c>
      <c r="L31" s="49" t="str">
        <f t="shared" si="4"/>
        <v/>
      </c>
      <c r="M31" s="49" t="str">
        <f t="shared" si="4"/>
        <v/>
      </c>
      <c r="N31" s="49" t="str">
        <f t="shared" si="4"/>
        <v/>
      </c>
      <c r="O31" s="49" t="str">
        <f t="shared" si="4"/>
        <v/>
      </c>
      <c r="P31" s="49" t="str">
        <f t="shared" si="4"/>
        <v/>
      </c>
      <c r="Q31" s="49" t="str">
        <f t="shared" si="4"/>
        <v/>
      </c>
      <c r="R31" s="49" t="str">
        <f t="shared" si="4"/>
        <v/>
      </c>
      <c r="S31" s="49" t="str">
        <f t="shared" si="4"/>
        <v/>
      </c>
      <c r="T31" s="49" t="str">
        <f t="shared" si="4"/>
        <v/>
      </c>
      <c r="U31" s="49" t="str">
        <f t="shared" si="4"/>
        <v/>
      </c>
      <c r="V31" s="49" t="str">
        <f t="shared" si="4"/>
        <v/>
      </c>
      <c r="W31" s="49" t="str">
        <f t="shared" si="4"/>
        <v/>
      </c>
      <c r="X31" s="49" t="str">
        <f t="shared" si="4"/>
        <v/>
      </c>
      <c r="Y31" s="49" t="str">
        <f t="shared" si="4"/>
        <v/>
      </c>
      <c r="Z31" s="49" t="str">
        <f t="shared" si="4"/>
        <v/>
      </c>
      <c r="AA31" s="49" t="str">
        <f t="shared" si="4"/>
        <v/>
      </c>
      <c r="AB31" s="49" t="str">
        <f t="shared" si="4"/>
        <v/>
      </c>
      <c r="AC31" s="49" t="str">
        <f t="shared" si="4"/>
        <v/>
      </c>
      <c r="AD31" s="49" t="str">
        <f t="shared" si="4"/>
        <v/>
      </c>
      <c r="AE31" s="49" t="str">
        <f t="shared" si="4"/>
        <v/>
      </c>
      <c r="AF31" s="49" t="str">
        <f t="shared" si="4"/>
        <v/>
      </c>
      <c r="AG31" s="49" t="str">
        <f t="shared" si="4"/>
        <v/>
      </c>
      <c r="AH31" s="49" t="str">
        <f t="shared" si="4"/>
        <v/>
      </c>
      <c r="AI31" s="49" t="str">
        <f t="shared" si="4"/>
        <v/>
      </c>
      <c r="AJ31" s="49" t="str">
        <f t="shared" si="4"/>
        <v/>
      </c>
      <c r="AK31" s="49" t="str">
        <f t="shared" si="4"/>
        <v/>
      </c>
      <c r="AL31" s="49" t="str">
        <f t="shared" si="4"/>
        <v/>
      </c>
      <c r="AM31" s="49" t="str">
        <f t="shared" si="4"/>
        <v/>
      </c>
      <c r="AN31" s="49" t="str">
        <f t="shared" si="4"/>
        <v/>
      </c>
      <c r="AO31" s="49" t="str">
        <f t="shared" si="4"/>
        <v/>
      </c>
      <c r="AP31" s="49" t="str">
        <f t="shared" si="4"/>
        <v/>
      </c>
      <c r="AQ31" s="49" t="str">
        <f t="shared" si="4"/>
        <v/>
      </c>
      <c r="AR31" s="55"/>
      <c r="AS31" s="56"/>
      <c r="AT31" s="56"/>
      <c r="AU31" s="56"/>
      <c r="AV31" s="56"/>
      <c r="AW31" s="57" t="str">
        <f>IF(COUNTBLANK(D31:AQ31)=40,"",SUMIF(D31:AQ31,"&lt;&gt;",D31:AQ31)/COUNTIF(D31:AQ31,"&gt;=0"))</f>
        <v/>
      </c>
      <c r="AX31" s="287" t="str">
        <f>IF(COUNTBLANK(D31:AQ31)=40,"",AW31/100)</f>
        <v/>
      </c>
    </row>
    <row r="32" spans="1:51" s="175" customFormat="1" ht="16" customHeight="1" thickTop="1" thickBot="1" x14ac:dyDescent="0.4">
      <c r="A32" s="174"/>
      <c r="B32" s="324"/>
      <c r="C32" s="58" t="s">
        <v>36</v>
      </c>
      <c r="D32" s="44" t="str">
        <f>IF(COUNTBLANK(D137:D185)=49,"",IF(SUM(D137:D185)&lt;'J560-03'!$K12,"u",IF(SUM(D137:D185)&lt;'J560-03'!$K11,"1",IF(SUM(D137:D185)&lt;'J560-03'!$K10,"2",IF(SUM(D137:D185)&lt;'J560-03'!$K9,"3",IF(SUM(D137:D185)&lt;'J560-03'!$K8,"4","5"))))))</f>
        <v/>
      </c>
      <c r="E32" s="45" t="str">
        <f>IF(COUNTBLANK(E137:E185)=49,"",IF(SUM(E137:E185)&lt;'J560-03'!$K12,"u",IF(SUM(E137:E185)&lt;'J560-03'!$K11,"1",IF(SUM(E137:E185)&lt;'J560-03'!$K10,"2",IF(SUM(E137:E185)&lt;'J560-03'!$K9,"3",IF(SUM(E137:E185)&lt;'J560-03'!$K8,"4","5"))))))</f>
        <v/>
      </c>
      <c r="F32" s="45" t="str">
        <f>IF(COUNTBLANK(F137:F185)=49,"",IF(SUM(F137:F185)&lt;'J560-03'!$K12,"u",IF(SUM(F137:F185)&lt;'J560-03'!$K11,"1",IF(SUM(F137:F185)&lt;'J560-03'!$K10,"2",IF(SUM(F137:F185)&lt;'J560-03'!$K9,"3",IF(SUM(F137:F185)&lt;'J560-03'!$K8,"4","5"))))))</f>
        <v/>
      </c>
      <c r="G32" s="45" t="str">
        <f>IF(COUNTBLANK(G137:G185)=49,"",IF(SUM(G137:G185)&lt;'J560-03'!$K12,"u",IF(SUM(G137:G185)&lt;'J560-03'!$K11,"1",IF(SUM(G137:G185)&lt;'J560-03'!$K10,"2",IF(SUM(G137:G185)&lt;'J560-03'!$K9,"3",IF(SUM(G137:G185)&lt;'J560-03'!$K8,"4","5"))))))</f>
        <v/>
      </c>
      <c r="H32" s="45" t="str">
        <f>IF(COUNTBLANK(H137:H185)=49,"",IF(SUM(H137:H185)&lt;'J560-03'!$K12,"u",IF(SUM(H137:H185)&lt;'J560-03'!$K11,"1",IF(SUM(H137:H185)&lt;'J560-03'!$K10,"2",IF(SUM(H137:H185)&lt;'J560-03'!$K9,"3",IF(SUM(H137:H185)&lt;'J560-03'!$K8,"4","5"))))))</f>
        <v/>
      </c>
      <c r="I32" s="45" t="str">
        <f>IF(COUNTBLANK(I137:I185)=49,"",IF(SUM(I137:I185)&lt;'J560-03'!$K12,"u",IF(SUM(I137:I185)&lt;'J560-03'!$K11,"1",IF(SUM(I137:I185)&lt;'J560-03'!$K10,"2",IF(SUM(I137:I185)&lt;'J560-03'!$K9,"3",IF(SUM(I137:I185)&lt;'J560-03'!$K8,"4","5"))))))</f>
        <v/>
      </c>
      <c r="J32" s="45" t="str">
        <f>IF(COUNTBLANK(J137:J185)=49,"",IF(SUM(J137:J185)&lt;'J560-03'!$K12,"u",IF(SUM(J137:J185)&lt;'J560-03'!$K11,"1",IF(SUM(J137:J185)&lt;'J560-03'!$K10,"2",IF(SUM(J137:J185)&lt;'J560-03'!$K9,"3",IF(SUM(J137:J185)&lt;'J560-03'!$K8,"4","5"))))))</f>
        <v/>
      </c>
      <c r="K32" s="45" t="str">
        <f>IF(COUNTBLANK(K137:K185)=49,"",IF(SUM(K137:K185)&lt;'J560-03'!$K12,"u",IF(SUM(K137:K185)&lt;'J560-03'!$K11,"1",IF(SUM(K137:K185)&lt;'J560-03'!$K10,"2",IF(SUM(K137:K185)&lt;'J560-03'!$K9,"3",IF(SUM(K137:K185)&lt;'J560-03'!$K8,"4","5"))))))</f>
        <v/>
      </c>
      <c r="L32" s="45" t="str">
        <f>IF(COUNTBLANK(L137:L185)=49,"",IF(SUM(L137:L185)&lt;'J560-03'!$K12,"u",IF(SUM(L137:L185)&lt;'J560-03'!$K11,"1",IF(SUM(L137:L185)&lt;'J560-03'!$K10,"2",IF(SUM(L137:L185)&lt;'J560-03'!$K9,"3",IF(SUM(L137:L185)&lt;'J560-03'!$K8,"4","5"))))))</f>
        <v/>
      </c>
      <c r="M32" s="45" t="str">
        <f>IF(COUNTBLANK(M137:M185)=49,"",IF(SUM(M137:M185)&lt;'J560-03'!$K12,"u",IF(SUM(M137:M185)&lt;'J560-03'!$K11,"1",IF(SUM(M137:M185)&lt;'J560-03'!$K10,"2",IF(SUM(M137:M185)&lt;'J560-03'!$K9,"3",IF(SUM(M137:M185)&lt;'J560-03'!$K8,"4","5"))))))</f>
        <v/>
      </c>
      <c r="N32" s="45" t="str">
        <f>IF(COUNTBLANK(N137:N185)=49,"",IF(SUM(N137:N185)&lt;'J560-03'!$K12,"u",IF(SUM(N137:N185)&lt;'J560-03'!$K11,"1",IF(SUM(N137:N185)&lt;'J560-03'!$K10,"2",IF(SUM(N137:N185)&lt;'J560-03'!$K9,"3",IF(SUM(N137:N185)&lt;'J560-03'!$K8,"4","5"))))))</f>
        <v/>
      </c>
      <c r="O32" s="45" t="str">
        <f>IF(COUNTBLANK(O137:O185)=49,"",IF(SUM(O137:O185)&lt;'J560-03'!$K12,"u",IF(SUM(O137:O185)&lt;'J560-03'!$K11,"1",IF(SUM(O137:O185)&lt;'J560-03'!$K10,"2",IF(SUM(O137:O185)&lt;'J560-03'!$K9,"3",IF(SUM(O137:O185)&lt;'J560-03'!$K8,"4","5"))))))</f>
        <v/>
      </c>
      <c r="P32" s="45" t="str">
        <f>IF(COUNTBLANK(P137:P185)=49,"",IF(SUM(P137:P185)&lt;'J560-03'!$K12,"u",IF(SUM(P137:P185)&lt;'J560-03'!$K11,"1",IF(SUM(P137:P185)&lt;'J560-03'!$K10,"2",IF(SUM(P137:P185)&lt;'J560-03'!$K9,"3",IF(SUM(P137:P185)&lt;'J560-03'!$K8,"4","5"))))))</f>
        <v/>
      </c>
      <c r="Q32" s="45" t="str">
        <f>IF(COUNTBLANK(Q137:Q185)=49,"",IF(SUM(Q137:Q185)&lt;'J560-03'!$K12,"u",IF(SUM(Q137:Q185)&lt;'J560-03'!$K11,"1",IF(SUM(Q137:Q185)&lt;'J560-03'!$K10,"2",IF(SUM(Q137:Q185)&lt;'J560-03'!$K9,"3",IF(SUM(Q137:Q185)&lt;'J560-03'!$K8,"4","5"))))))</f>
        <v/>
      </c>
      <c r="R32" s="45" t="str">
        <f>IF(COUNTBLANK(R137:R185)=49,"",IF(SUM(R137:R185)&lt;'J560-03'!$K12,"u",IF(SUM(R137:R185)&lt;'J560-03'!$K11,"1",IF(SUM(R137:R185)&lt;'J560-03'!$K10,"2",IF(SUM(R137:R185)&lt;'J560-03'!$K9,"3",IF(SUM(R137:R185)&lt;'J560-03'!$K8,"4","5"))))))</f>
        <v/>
      </c>
      <c r="S32" s="45" t="str">
        <f>IF(COUNTBLANK(S137:S185)=49,"",IF(SUM(S137:S185)&lt;'J560-03'!$K12,"u",IF(SUM(S137:S185)&lt;'J560-03'!$K11,"1",IF(SUM(S137:S185)&lt;'J560-03'!$K10,"2",IF(SUM(S137:S185)&lt;'J560-03'!$K9,"3",IF(SUM(S137:S185)&lt;'J560-03'!$K8,"4","5"))))))</f>
        <v/>
      </c>
      <c r="T32" s="45" t="str">
        <f>IF(COUNTBLANK(T137:T185)=49,"",IF(SUM(T137:T185)&lt;'J560-03'!$K12,"u",IF(SUM(T137:T185)&lt;'J560-03'!$K11,"1",IF(SUM(T137:T185)&lt;'J560-03'!$K10,"2",IF(SUM(T137:T185)&lt;'J560-03'!$K9,"3",IF(SUM(T137:T185)&lt;'J560-03'!$K8,"4","5"))))))</f>
        <v/>
      </c>
      <c r="U32" s="45" t="str">
        <f>IF(COUNTBLANK(U137:U185)=49,"",IF(SUM(U137:U185)&lt;'J560-03'!$K12,"u",IF(SUM(U137:U185)&lt;'J560-03'!$K11,"1",IF(SUM(U137:U185)&lt;'J560-03'!$K10,"2",IF(SUM(U137:U185)&lt;'J560-03'!$K9,"3",IF(SUM(U137:U185)&lt;'J560-03'!$K8,"4","5"))))))</f>
        <v/>
      </c>
      <c r="V32" s="45" t="str">
        <f>IF(COUNTBLANK(V137:V185)=49,"",IF(SUM(V137:V185)&lt;'J560-03'!$K12,"u",IF(SUM(V137:V185)&lt;'J560-03'!$K11,"1",IF(SUM(V137:V185)&lt;'J560-03'!$K10,"2",IF(SUM(V137:V185)&lt;'J560-03'!$K9,"3",IF(SUM(V137:V185)&lt;'J560-03'!$K8,"4","5"))))))</f>
        <v/>
      </c>
      <c r="W32" s="45" t="str">
        <f>IF(COUNTBLANK(W137:W185)=49,"",IF(SUM(W137:W185)&lt;'J560-03'!$K12,"u",IF(SUM(W137:W185)&lt;'J560-03'!$K11,"1",IF(SUM(W137:W185)&lt;'J560-03'!$K10,"2",IF(SUM(W137:W185)&lt;'J560-03'!$K9,"3",IF(SUM(W137:W185)&lt;'J560-03'!$K8,"4","5"))))))</f>
        <v/>
      </c>
      <c r="X32" s="45" t="str">
        <f>IF(COUNTBLANK(X137:X185)=49,"",IF(SUM(X137:X185)&lt;'J560-03'!$K12,"u",IF(SUM(X137:X185)&lt;'J560-03'!$K11,"1",IF(SUM(X137:X185)&lt;'J560-03'!$K10,"2",IF(SUM(X137:X185)&lt;'J560-03'!$K9,"3",IF(SUM(X137:X185)&lt;'J560-03'!$K8,"4","5"))))))</f>
        <v/>
      </c>
      <c r="Y32" s="45" t="str">
        <f>IF(COUNTBLANK(Y137:Y185)=49,"",IF(SUM(Y137:Y185)&lt;'J560-03'!$K12,"u",IF(SUM(Y137:Y185)&lt;'J560-03'!$K11,"1",IF(SUM(Y137:Y185)&lt;'J560-03'!$K10,"2",IF(SUM(Y137:Y185)&lt;'J560-03'!$K9,"3",IF(SUM(Y137:Y185)&lt;'J560-03'!$K8,"4","5"))))))</f>
        <v/>
      </c>
      <c r="Z32" s="45" t="str">
        <f>IF(COUNTBLANK(Z137:Z185)=49,"",IF(SUM(Z137:Z185)&lt;'J560-03'!$K12,"u",IF(SUM(Z137:Z185)&lt;'J560-03'!$K11,"1",IF(SUM(Z137:Z185)&lt;'J560-03'!$K10,"2",IF(SUM(Z137:Z185)&lt;'J560-03'!$K9,"3",IF(SUM(Z137:Z185)&lt;'J560-03'!$K8,"4","5"))))))</f>
        <v/>
      </c>
      <c r="AA32" s="45" t="str">
        <f>IF(COUNTBLANK(AA137:AA185)=49,"",IF(SUM(AA137:AA185)&lt;'J560-03'!$K12,"u",IF(SUM(AA137:AA185)&lt;'J560-03'!$K11,"1",IF(SUM(AA137:AA185)&lt;'J560-03'!$K10,"2",IF(SUM(AA137:AA185)&lt;'J560-03'!$K9,"3",IF(SUM(AA137:AA185)&lt;'J560-03'!$K8,"4","5"))))))</f>
        <v/>
      </c>
      <c r="AB32" s="45" t="str">
        <f>IF(COUNTBLANK(AB137:AB185)=49,"",IF(SUM(AB137:AB185)&lt;'J560-03'!$K12,"u",IF(SUM(AB137:AB185)&lt;'J560-03'!$K11,"1",IF(SUM(AB137:AB185)&lt;'J560-03'!$K10,"2",IF(SUM(AB137:AB185)&lt;'J560-03'!$K9,"3",IF(SUM(AB137:AB185)&lt;'J560-03'!$K8,"4","5"))))))</f>
        <v/>
      </c>
      <c r="AC32" s="45" t="str">
        <f>IF(COUNTBLANK(AC137:AC185)=49,"",IF(SUM(AC137:AC185)&lt;'J560-03'!$K12,"u",IF(SUM(AC137:AC185)&lt;'J560-03'!$K11,"1",IF(SUM(AC137:AC185)&lt;'J560-03'!$K10,"2",IF(SUM(AC137:AC185)&lt;'J560-03'!$K9,"3",IF(SUM(AC137:AC185)&lt;'J560-03'!$K8,"4","5"))))))</f>
        <v/>
      </c>
      <c r="AD32" s="45" t="str">
        <f>IF(COUNTBLANK(AD137:AD185)=49,"",IF(SUM(AD137:AD185)&lt;'J560-03'!$K12,"u",IF(SUM(AD137:AD185)&lt;'J560-03'!$K11,"1",IF(SUM(AD137:AD185)&lt;'J560-03'!$K10,"2",IF(SUM(AD137:AD185)&lt;'J560-03'!$K9,"3",IF(SUM(AD137:AD185)&lt;'J560-03'!$K8,"4","5"))))))</f>
        <v/>
      </c>
      <c r="AE32" s="45" t="str">
        <f>IF(COUNTBLANK(AE137:AE185)=49,"",IF(SUM(AE137:AE185)&lt;'J560-03'!$K12,"u",IF(SUM(AE137:AE185)&lt;'J560-03'!$K11,"1",IF(SUM(AE137:AE185)&lt;'J560-03'!$K10,"2",IF(SUM(AE137:AE185)&lt;'J560-03'!$K9,"3",IF(SUM(AE137:AE185)&lt;'J560-03'!$K8,"4","5"))))))</f>
        <v/>
      </c>
      <c r="AF32" s="45" t="str">
        <f>IF(COUNTBLANK(AF137:AF185)=49,"",IF(SUM(AF137:AF185)&lt;'J560-03'!$K12,"u",IF(SUM(AF137:AF185)&lt;'J560-03'!$K11,"1",IF(SUM(AF137:AF185)&lt;'J560-03'!$K10,"2",IF(SUM(AF137:AF185)&lt;'J560-03'!$K9,"3",IF(SUM(AF137:AF185)&lt;'J560-03'!$K8,"4","5"))))))</f>
        <v/>
      </c>
      <c r="AG32" s="45" t="str">
        <f>IF(COUNTBLANK(AG137:AG185)=49,"",IF(SUM(AG137:AG185)&lt;'J560-03'!$K12,"u",IF(SUM(AG137:AG185)&lt;'J560-03'!$K11,"1",IF(SUM(AG137:AG185)&lt;'J560-03'!$K10,"2",IF(SUM(AG137:AG185)&lt;'J560-03'!$K9,"3",IF(SUM(AG137:AG185)&lt;'J560-03'!$K8,"4","5"))))))</f>
        <v/>
      </c>
      <c r="AH32" s="45" t="str">
        <f>IF(COUNTBLANK(AH137:AH185)=49,"",IF(SUM(AH137:AH185)&lt;'J560-03'!$K12,"u",IF(SUM(AH137:AH185)&lt;'J560-03'!$K11,"1",IF(SUM(AH137:AH185)&lt;'J560-03'!$K10,"2",IF(SUM(AH137:AH185)&lt;'J560-03'!$K9,"3",IF(SUM(AH137:AH185)&lt;'J560-03'!$K8,"4","5"))))))</f>
        <v/>
      </c>
      <c r="AI32" s="45" t="str">
        <f>IF(COUNTBLANK(AI137:AI185)=49,"",IF(SUM(AI137:AI185)&lt;'J560-03'!$K12,"u",IF(SUM(AI137:AI185)&lt;'J560-03'!$K11,"1",IF(SUM(AI137:AI185)&lt;'J560-03'!$K10,"2",IF(SUM(AI137:AI185)&lt;'J560-03'!$K9,"3",IF(SUM(AI137:AI185)&lt;'J560-03'!$K8,"4","5"))))))</f>
        <v/>
      </c>
      <c r="AJ32" s="45" t="str">
        <f>IF(COUNTBLANK(AJ137:AJ185)=49,"",IF(SUM(AJ137:AJ185)&lt;'J560-03'!$K12,"u",IF(SUM(AJ137:AJ185)&lt;'J560-03'!$K11,"1",IF(SUM(AJ137:AJ185)&lt;'J560-03'!$K10,"2",IF(SUM(AJ137:AJ185)&lt;'J560-03'!$K9,"3",IF(SUM(AJ137:AJ185)&lt;'J560-03'!$K8,"4","5"))))))</f>
        <v/>
      </c>
      <c r="AK32" s="45" t="str">
        <f>IF(COUNTBLANK(AK137:AK185)=49,"",IF(SUM(AK137:AK185)&lt;'J560-03'!$K12,"u",IF(SUM(AK137:AK185)&lt;'J560-03'!$K11,"1",IF(SUM(AK137:AK185)&lt;'J560-03'!$K10,"2",IF(SUM(AK137:AK185)&lt;'J560-03'!$K9,"3",IF(SUM(AK137:AK185)&lt;'J560-03'!$K8,"4","5"))))))</f>
        <v/>
      </c>
      <c r="AL32" s="45" t="str">
        <f>IF(COUNTBLANK(AL137:AL185)=49,"",IF(SUM(AL137:AL185)&lt;'J560-03'!$K12,"u",IF(SUM(AL137:AL185)&lt;'J560-03'!$K11,"1",IF(SUM(AL137:AL185)&lt;'J560-03'!$K10,"2",IF(SUM(AL137:AL185)&lt;'J560-03'!$K9,"3",IF(SUM(AL137:AL185)&lt;'J560-03'!$K8,"4","5"))))))</f>
        <v/>
      </c>
      <c r="AM32" s="45" t="str">
        <f>IF(COUNTBLANK(AM137:AM185)=49,"",IF(SUM(AM137:AM185)&lt;'J560-03'!$K12,"u",IF(SUM(AM137:AM185)&lt;'J560-03'!$K11,"1",IF(SUM(AM137:AM185)&lt;'J560-03'!$K10,"2",IF(SUM(AM137:AM185)&lt;'J560-03'!$K9,"3",IF(SUM(AM137:AM185)&lt;'J560-03'!$K8,"4","5"))))))</f>
        <v/>
      </c>
      <c r="AN32" s="45" t="str">
        <f>IF(COUNTBLANK(AN137:AN185)=49,"",IF(SUM(AN137:AN185)&lt;'J560-03'!$K12,"u",IF(SUM(AN137:AN185)&lt;'J560-03'!$K11,"1",IF(SUM(AN137:AN185)&lt;'J560-03'!$K10,"2",IF(SUM(AN137:AN185)&lt;'J560-03'!$K9,"3",IF(SUM(AN137:AN185)&lt;'J560-03'!$K8,"4","5"))))))</f>
        <v/>
      </c>
      <c r="AO32" s="45" t="str">
        <f>IF(COUNTBLANK(AO137:AO185)=49,"",IF(SUM(AO137:AO185)&lt;'J560-03'!$K12,"u",IF(SUM(AO137:AO185)&lt;'J560-03'!$K11,"1",IF(SUM(AO137:AO185)&lt;'J560-03'!$K10,"2",IF(SUM(AO137:AO185)&lt;'J560-03'!$K9,"3",IF(SUM(AO137:AO185)&lt;'J560-03'!$K8,"4","5"))))))</f>
        <v/>
      </c>
      <c r="AP32" s="45" t="str">
        <f>IF(COUNTBLANK(AP137:AP185)=49,"",IF(SUM(AP137:AP185)&lt;'J560-03'!$K12,"u",IF(SUM(AP137:AP185)&lt;'J560-03'!$K11,"1",IF(SUM(AP137:AP185)&lt;'J560-03'!$K10,"2",IF(SUM(AP137:AP185)&lt;'J560-03'!$K9,"3",IF(SUM(AP137:AP185)&lt;'J560-03'!$K8,"4","5"))))))</f>
        <v/>
      </c>
      <c r="AQ32" s="45" t="str">
        <f>IF(COUNTBLANK(AQ137:AQ185)=49,"",IF(SUM(AQ137:AQ185)&lt;'J560-03'!$K12,"u",IF(SUM(AQ137:AQ185)&lt;'J560-03'!$K11,"1",IF(SUM(AQ137:AQ185)&lt;'J560-03'!$K10,"2",IF(SUM(AQ137:AQ185)&lt;'J560-03'!$K9,"3",IF(SUM(AQ137:AQ185)&lt;'J560-03'!$K8,"4","5"))))))</f>
        <v/>
      </c>
      <c r="AR32" s="55"/>
      <c r="AS32" s="56"/>
      <c r="AT32" s="56"/>
      <c r="AU32" s="56"/>
      <c r="AV32" s="56"/>
      <c r="AW32" s="59"/>
      <c r="AX32" s="60"/>
    </row>
    <row r="33" spans="1:51" s="177" customFormat="1" ht="18" customHeight="1" thickTop="1" thickBot="1" x14ac:dyDescent="0.45">
      <c r="A33" s="176"/>
      <c r="B33" s="317" t="s">
        <v>27</v>
      </c>
      <c r="C33" s="85" t="s">
        <v>33</v>
      </c>
      <c r="D33" s="50" t="str">
        <f>IF(COUNTBLANK(D42:D185)=144,"",SUM(D42:D185))</f>
        <v/>
      </c>
      <c r="E33" s="51" t="str">
        <f t="shared" ref="E33:AQ33" si="5">IF(COUNTBLANK(E42:E185)=144,"",SUM(E42:E185))</f>
        <v/>
      </c>
      <c r="F33" s="51" t="str">
        <f t="shared" si="5"/>
        <v/>
      </c>
      <c r="G33" s="51" t="str">
        <f t="shared" si="5"/>
        <v/>
      </c>
      <c r="H33" s="51" t="str">
        <f t="shared" si="5"/>
        <v/>
      </c>
      <c r="I33" s="51" t="str">
        <f t="shared" si="5"/>
        <v/>
      </c>
      <c r="J33" s="51" t="str">
        <f t="shared" si="5"/>
        <v/>
      </c>
      <c r="K33" s="51" t="str">
        <f t="shared" si="5"/>
        <v/>
      </c>
      <c r="L33" s="51" t="str">
        <f t="shared" si="5"/>
        <v/>
      </c>
      <c r="M33" s="51" t="str">
        <f t="shared" si="5"/>
        <v/>
      </c>
      <c r="N33" s="51" t="str">
        <f t="shared" si="5"/>
        <v/>
      </c>
      <c r="O33" s="51" t="str">
        <f t="shared" si="5"/>
        <v/>
      </c>
      <c r="P33" s="51" t="str">
        <f t="shared" si="5"/>
        <v/>
      </c>
      <c r="Q33" s="51" t="str">
        <f t="shared" si="5"/>
        <v/>
      </c>
      <c r="R33" s="51" t="str">
        <f t="shared" si="5"/>
        <v/>
      </c>
      <c r="S33" s="51" t="str">
        <f t="shared" si="5"/>
        <v/>
      </c>
      <c r="T33" s="51" t="str">
        <f t="shared" si="5"/>
        <v/>
      </c>
      <c r="U33" s="51" t="str">
        <f t="shared" si="5"/>
        <v/>
      </c>
      <c r="V33" s="51" t="str">
        <f t="shared" si="5"/>
        <v/>
      </c>
      <c r="W33" s="51" t="str">
        <f t="shared" si="5"/>
        <v/>
      </c>
      <c r="X33" s="51" t="str">
        <f t="shared" si="5"/>
        <v/>
      </c>
      <c r="Y33" s="51" t="str">
        <f t="shared" si="5"/>
        <v/>
      </c>
      <c r="Z33" s="51" t="str">
        <f t="shared" si="5"/>
        <v/>
      </c>
      <c r="AA33" s="51" t="str">
        <f t="shared" si="5"/>
        <v/>
      </c>
      <c r="AB33" s="51" t="str">
        <f t="shared" si="5"/>
        <v/>
      </c>
      <c r="AC33" s="51" t="str">
        <f t="shared" si="5"/>
        <v/>
      </c>
      <c r="AD33" s="51" t="str">
        <f t="shared" si="5"/>
        <v/>
      </c>
      <c r="AE33" s="51" t="str">
        <f t="shared" si="5"/>
        <v/>
      </c>
      <c r="AF33" s="51" t="str">
        <f t="shared" si="5"/>
        <v/>
      </c>
      <c r="AG33" s="51" t="str">
        <f t="shared" si="5"/>
        <v/>
      </c>
      <c r="AH33" s="51" t="str">
        <f t="shared" si="5"/>
        <v/>
      </c>
      <c r="AI33" s="51" t="str">
        <f t="shared" si="5"/>
        <v/>
      </c>
      <c r="AJ33" s="51" t="str">
        <f t="shared" si="5"/>
        <v/>
      </c>
      <c r="AK33" s="51" t="str">
        <f t="shared" si="5"/>
        <v/>
      </c>
      <c r="AL33" s="51" t="str">
        <f t="shared" si="5"/>
        <v/>
      </c>
      <c r="AM33" s="51" t="str">
        <f t="shared" si="5"/>
        <v/>
      </c>
      <c r="AN33" s="51" t="str">
        <f t="shared" si="5"/>
        <v/>
      </c>
      <c r="AO33" s="51" t="str">
        <f t="shared" si="5"/>
        <v/>
      </c>
      <c r="AP33" s="51" t="str">
        <f t="shared" si="5"/>
        <v/>
      </c>
      <c r="AQ33" s="96" t="str">
        <f t="shared" si="5"/>
        <v/>
      </c>
      <c r="AR33" s="62"/>
      <c r="AS33" s="63"/>
      <c r="AT33" s="63"/>
      <c r="AU33" s="63"/>
      <c r="AV33" s="63"/>
      <c r="AW33" s="57" t="str">
        <f>IF(COUNTBLANK(D33:AQ33)=40,"",SUMIF(D33:AQ33,"&lt;&gt;",D33:AQ33)/COUNTIF(D33:AQ33,"&gt;=0"))</f>
        <v/>
      </c>
      <c r="AX33" s="287" t="str">
        <f>IF(COUNTBLANK(D33:AQ33)=40,"",AW33/300)</f>
        <v/>
      </c>
    </row>
    <row r="34" spans="1:51" s="177" customFormat="1" ht="18" customHeight="1" thickTop="1" thickBot="1" x14ac:dyDescent="0.45">
      <c r="A34" s="176"/>
      <c r="B34" s="318"/>
      <c r="C34" s="64" t="s">
        <v>37</v>
      </c>
      <c r="D34" s="52" t="str">
        <f>IF(COUNTBLANK(D42:D185)=144,"",IF(SUM(D42:D185)&lt;$T16,"U",IF(SUM(D42:D185)&lt;$T15,"1",IF(SUM(D42:D185)&lt;$T14,"2",IF(SUM(D42:D185)&lt;$T13,"3",IF(SUM(D42:D185)&lt;$T12,"4","5"))))))</f>
        <v/>
      </c>
      <c r="E34" s="53" t="str">
        <f t="shared" ref="E34:AQ34" si="6">IF(COUNTBLANK(E42:E185)=144,"",IF(SUM(E42:E185)&lt;$T16,"U",IF(SUM(E42:E185)&lt;$T15,"1",IF(SUM(E42:E185)&lt;$T14,"2",IF(SUM(E42:E185)&lt;$T13,"3",IF(SUM(E42:E185)&lt;$T12,"4","5"))))))</f>
        <v/>
      </c>
      <c r="F34" s="53" t="str">
        <f t="shared" si="6"/>
        <v/>
      </c>
      <c r="G34" s="53" t="str">
        <f t="shared" si="6"/>
        <v/>
      </c>
      <c r="H34" s="53" t="str">
        <f t="shared" si="6"/>
        <v/>
      </c>
      <c r="I34" s="53" t="str">
        <f>IF(COUNTBLANK(I42:I185)=144,"",IF(SUM(I42:I185)&lt;$T16,"U",IF(SUM(I42:I185)&lt;$T15,"1",IF(SUM(I42:I185)&lt;$T14,"2",IF(SUM(I42:I185)&lt;$T13,"3",IF(SUM(I42:I185)&lt;$T12,"4","5"))))))</f>
        <v/>
      </c>
      <c r="J34" s="53" t="str">
        <f t="shared" si="6"/>
        <v/>
      </c>
      <c r="K34" s="53" t="str">
        <f t="shared" si="6"/>
        <v/>
      </c>
      <c r="L34" s="53" t="str">
        <f t="shared" si="6"/>
        <v/>
      </c>
      <c r="M34" s="53" t="str">
        <f t="shared" si="6"/>
        <v/>
      </c>
      <c r="N34" s="53" t="str">
        <f t="shared" si="6"/>
        <v/>
      </c>
      <c r="O34" s="53" t="str">
        <f t="shared" si="6"/>
        <v/>
      </c>
      <c r="P34" s="53" t="str">
        <f t="shared" si="6"/>
        <v/>
      </c>
      <c r="Q34" s="53" t="str">
        <f t="shared" si="6"/>
        <v/>
      </c>
      <c r="R34" s="53" t="str">
        <f t="shared" si="6"/>
        <v/>
      </c>
      <c r="S34" s="53" t="str">
        <f t="shared" si="6"/>
        <v/>
      </c>
      <c r="T34" s="53" t="str">
        <f t="shared" si="6"/>
        <v/>
      </c>
      <c r="U34" s="53" t="str">
        <f t="shared" si="6"/>
        <v/>
      </c>
      <c r="V34" s="53" t="str">
        <f t="shared" si="6"/>
        <v/>
      </c>
      <c r="W34" s="53" t="str">
        <f t="shared" si="6"/>
        <v/>
      </c>
      <c r="X34" s="53" t="str">
        <f t="shared" si="6"/>
        <v/>
      </c>
      <c r="Y34" s="53" t="str">
        <f t="shared" si="6"/>
        <v/>
      </c>
      <c r="Z34" s="53" t="str">
        <f t="shared" si="6"/>
        <v/>
      </c>
      <c r="AA34" s="53" t="str">
        <f t="shared" si="6"/>
        <v/>
      </c>
      <c r="AB34" s="53" t="str">
        <f t="shared" si="6"/>
        <v/>
      </c>
      <c r="AC34" s="53" t="str">
        <f t="shared" si="6"/>
        <v/>
      </c>
      <c r="AD34" s="53" t="str">
        <f t="shared" si="6"/>
        <v/>
      </c>
      <c r="AE34" s="53" t="str">
        <f t="shared" si="6"/>
        <v/>
      </c>
      <c r="AF34" s="53" t="str">
        <f t="shared" si="6"/>
        <v/>
      </c>
      <c r="AG34" s="53" t="str">
        <f t="shared" si="6"/>
        <v/>
      </c>
      <c r="AH34" s="53" t="str">
        <f t="shared" si="6"/>
        <v/>
      </c>
      <c r="AI34" s="53" t="str">
        <f t="shared" si="6"/>
        <v/>
      </c>
      <c r="AJ34" s="53" t="str">
        <f t="shared" si="6"/>
        <v/>
      </c>
      <c r="AK34" s="53" t="str">
        <f t="shared" si="6"/>
        <v/>
      </c>
      <c r="AL34" s="53" t="str">
        <f t="shared" si="6"/>
        <v/>
      </c>
      <c r="AM34" s="53" t="str">
        <f t="shared" si="6"/>
        <v/>
      </c>
      <c r="AN34" s="53" t="str">
        <f t="shared" si="6"/>
        <v/>
      </c>
      <c r="AO34" s="53" t="str">
        <f t="shared" si="6"/>
        <v/>
      </c>
      <c r="AP34" s="53" t="str">
        <f t="shared" si="6"/>
        <v/>
      </c>
      <c r="AQ34" s="97" t="str">
        <f t="shared" si="6"/>
        <v/>
      </c>
      <c r="AR34" s="65"/>
      <c r="AS34" s="65"/>
      <c r="AT34" s="65"/>
      <c r="AU34" s="65"/>
      <c r="AV34" s="62"/>
      <c r="AW34" s="66"/>
      <c r="AX34" s="67"/>
    </row>
    <row r="35" spans="1:51" ht="15" customHeight="1" thickBot="1" x14ac:dyDescent="0.4">
      <c r="A35" s="178"/>
      <c r="B35" s="179"/>
      <c r="C35" s="171"/>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1"/>
      <c r="AS35" s="181"/>
      <c r="AT35" s="181"/>
      <c r="AU35" s="181"/>
      <c r="AV35" s="181"/>
      <c r="AW35" s="143"/>
      <c r="AX35" s="143"/>
    </row>
    <row r="36" spans="1:51" ht="15" customHeight="1" thickBot="1" x14ac:dyDescent="0.4">
      <c r="B36" s="314" t="s">
        <v>40</v>
      </c>
      <c r="C36" s="70" t="s">
        <v>17</v>
      </c>
      <c r="D36" s="29" t="str">
        <f>IF(COUNTBLANK(D42:D86)=45,"",RANK(D27,$D$27:$AQ$27))</f>
        <v/>
      </c>
      <c r="E36" s="26" t="str">
        <f t="shared" ref="E36:AQ36" si="7">IF(COUNTBLANK(E42:E86)=45,"",RANK(E27,$D$27:$AQ$27))</f>
        <v/>
      </c>
      <c r="F36" s="26" t="str">
        <f t="shared" si="7"/>
        <v/>
      </c>
      <c r="G36" s="26" t="str">
        <f t="shared" si="7"/>
        <v/>
      </c>
      <c r="H36" s="26" t="str">
        <f t="shared" si="7"/>
        <v/>
      </c>
      <c r="I36" s="26" t="str">
        <f t="shared" si="7"/>
        <v/>
      </c>
      <c r="J36" s="26" t="str">
        <f t="shared" si="7"/>
        <v/>
      </c>
      <c r="K36" s="26" t="str">
        <f t="shared" si="7"/>
        <v/>
      </c>
      <c r="L36" s="26" t="str">
        <f t="shared" si="7"/>
        <v/>
      </c>
      <c r="M36" s="26" t="str">
        <f t="shared" si="7"/>
        <v/>
      </c>
      <c r="N36" s="26" t="str">
        <f t="shared" si="7"/>
        <v/>
      </c>
      <c r="O36" s="26" t="str">
        <f t="shared" si="7"/>
        <v/>
      </c>
      <c r="P36" s="26" t="str">
        <f t="shared" si="7"/>
        <v/>
      </c>
      <c r="Q36" s="26" t="str">
        <f t="shared" si="7"/>
        <v/>
      </c>
      <c r="R36" s="26" t="str">
        <f t="shared" si="7"/>
        <v/>
      </c>
      <c r="S36" s="26" t="str">
        <f t="shared" si="7"/>
        <v/>
      </c>
      <c r="T36" s="26" t="str">
        <f t="shared" si="7"/>
        <v/>
      </c>
      <c r="U36" s="26" t="str">
        <f t="shared" si="7"/>
        <v/>
      </c>
      <c r="V36" s="26" t="str">
        <f t="shared" si="7"/>
        <v/>
      </c>
      <c r="W36" s="26" t="str">
        <f t="shared" si="7"/>
        <v/>
      </c>
      <c r="X36" s="26" t="str">
        <f t="shared" si="7"/>
        <v/>
      </c>
      <c r="Y36" s="26" t="str">
        <f t="shared" si="7"/>
        <v/>
      </c>
      <c r="Z36" s="26" t="str">
        <f t="shared" si="7"/>
        <v/>
      </c>
      <c r="AA36" s="26" t="str">
        <f t="shared" si="7"/>
        <v/>
      </c>
      <c r="AB36" s="26" t="str">
        <f t="shared" si="7"/>
        <v/>
      </c>
      <c r="AC36" s="26" t="str">
        <f t="shared" si="7"/>
        <v/>
      </c>
      <c r="AD36" s="26" t="str">
        <f t="shared" si="7"/>
        <v/>
      </c>
      <c r="AE36" s="26" t="str">
        <f t="shared" si="7"/>
        <v/>
      </c>
      <c r="AF36" s="26" t="str">
        <f t="shared" si="7"/>
        <v/>
      </c>
      <c r="AG36" s="26" t="str">
        <f t="shared" si="7"/>
        <v/>
      </c>
      <c r="AH36" s="26" t="str">
        <f t="shared" si="7"/>
        <v/>
      </c>
      <c r="AI36" s="26" t="str">
        <f t="shared" si="7"/>
        <v/>
      </c>
      <c r="AJ36" s="26" t="str">
        <f t="shared" si="7"/>
        <v/>
      </c>
      <c r="AK36" s="26" t="str">
        <f t="shared" si="7"/>
        <v/>
      </c>
      <c r="AL36" s="26" t="str">
        <f t="shared" si="7"/>
        <v/>
      </c>
      <c r="AM36" s="26" t="str">
        <f t="shared" si="7"/>
        <v/>
      </c>
      <c r="AN36" s="26" t="str">
        <f t="shared" si="7"/>
        <v/>
      </c>
      <c r="AO36" s="26" t="str">
        <f t="shared" si="7"/>
        <v/>
      </c>
      <c r="AP36" s="26" t="str">
        <f t="shared" si="7"/>
        <v/>
      </c>
      <c r="AQ36" s="89" t="str">
        <f t="shared" si="7"/>
        <v/>
      </c>
      <c r="AR36" s="164"/>
      <c r="AS36" s="164"/>
      <c r="AT36" s="164"/>
      <c r="AU36" s="164"/>
      <c r="AV36" s="164"/>
      <c r="AW36" s="143"/>
      <c r="AX36" s="143"/>
      <c r="AY36" s="164"/>
    </row>
    <row r="37" spans="1:51" ht="15" customHeight="1" thickTop="1" thickBot="1" x14ac:dyDescent="0.4">
      <c r="B37" s="315"/>
      <c r="C37" s="71" t="s">
        <v>18</v>
      </c>
      <c r="D37" s="30" t="str">
        <f>IF(COUNTBLANK(D88:D135)=48,"",RANK(D29,$D$29:$AQ$29))</f>
        <v/>
      </c>
      <c r="E37" s="27" t="str">
        <f t="shared" ref="E37:AQ37" si="8">IF(COUNTBLANK(E88:E135)=48,"",RANK(E29,$D$29:$AQ$29))</f>
        <v/>
      </c>
      <c r="F37" s="27" t="str">
        <f t="shared" si="8"/>
        <v/>
      </c>
      <c r="G37" s="27" t="str">
        <f t="shared" si="8"/>
        <v/>
      </c>
      <c r="H37" s="27" t="str">
        <f t="shared" si="8"/>
        <v/>
      </c>
      <c r="I37" s="27" t="str">
        <f t="shared" si="8"/>
        <v/>
      </c>
      <c r="J37" s="27" t="str">
        <f t="shared" si="8"/>
        <v/>
      </c>
      <c r="K37" s="27" t="str">
        <f t="shared" si="8"/>
        <v/>
      </c>
      <c r="L37" s="27" t="str">
        <f t="shared" si="8"/>
        <v/>
      </c>
      <c r="M37" s="27" t="str">
        <f t="shared" si="8"/>
        <v/>
      </c>
      <c r="N37" s="27" t="str">
        <f t="shared" si="8"/>
        <v/>
      </c>
      <c r="O37" s="27" t="str">
        <f t="shared" si="8"/>
        <v/>
      </c>
      <c r="P37" s="27" t="str">
        <f t="shared" si="8"/>
        <v/>
      </c>
      <c r="Q37" s="27" t="str">
        <f t="shared" si="8"/>
        <v/>
      </c>
      <c r="R37" s="27" t="str">
        <f t="shared" si="8"/>
        <v/>
      </c>
      <c r="S37" s="27" t="str">
        <f t="shared" si="8"/>
        <v/>
      </c>
      <c r="T37" s="27" t="str">
        <f t="shared" si="8"/>
        <v/>
      </c>
      <c r="U37" s="27" t="str">
        <f t="shared" si="8"/>
        <v/>
      </c>
      <c r="V37" s="27" t="str">
        <f t="shared" si="8"/>
        <v/>
      </c>
      <c r="W37" s="27" t="str">
        <f t="shared" si="8"/>
        <v/>
      </c>
      <c r="X37" s="27" t="str">
        <f t="shared" si="8"/>
        <v/>
      </c>
      <c r="Y37" s="27" t="str">
        <f t="shared" si="8"/>
        <v/>
      </c>
      <c r="Z37" s="27" t="str">
        <f t="shared" si="8"/>
        <v/>
      </c>
      <c r="AA37" s="27" t="str">
        <f t="shared" si="8"/>
        <v/>
      </c>
      <c r="AB37" s="27" t="str">
        <f t="shared" si="8"/>
        <v/>
      </c>
      <c r="AC37" s="27" t="str">
        <f t="shared" si="8"/>
        <v/>
      </c>
      <c r="AD37" s="27" t="str">
        <f t="shared" si="8"/>
        <v/>
      </c>
      <c r="AE37" s="27" t="str">
        <f t="shared" si="8"/>
        <v/>
      </c>
      <c r="AF37" s="27" t="str">
        <f t="shared" si="8"/>
        <v/>
      </c>
      <c r="AG37" s="27" t="str">
        <f t="shared" si="8"/>
        <v/>
      </c>
      <c r="AH37" s="27" t="str">
        <f t="shared" si="8"/>
        <v/>
      </c>
      <c r="AI37" s="27" t="str">
        <f t="shared" si="8"/>
        <v/>
      </c>
      <c r="AJ37" s="27" t="str">
        <f t="shared" si="8"/>
        <v/>
      </c>
      <c r="AK37" s="27" t="str">
        <f t="shared" si="8"/>
        <v/>
      </c>
      <c r="AL37" s="27" t="str">
        <f t="shared" si="8"/>
        <v/>
      </c>
      <c r="AM37" s="27" t="str">
        <f t="shared" si="8"/>
        <v/>
      </c>
      <c r="AN37" s="27" t="str">
        <f t="shared" si="8"/>
        <v/>
      </c>
      <c r="AO37" s="27" t="str">
        <f t="shared" si="8"/>
        <v/>
      </c>
      <c r="AP37" s="27" t="str">
        <f t="shared" si="8"/>
        <v/>
      </c>
      <c r="AQ37" s="90" t="str">
        <f t="shared" si="8"/>
        <v/>
      </c>
      <c r="AR37" s="164"/>
      <c r="AS37" s="164"/>
      <c r="AT37" s="164"/>
      <c r="AU37" s="164"/>
      <c r="AV37" s="164"/>
      <c r="AW37" s="143"/>
      <c r="AX37" s="143"/>
      <c r="AY37" s="164"/>
    </row>
    <row r="38" spans="1:51" ht="15" customHeight="1" thickTop="1" thickBot="1" x14ac:dyDescent="0.4">
      <c r="B38" s="315"/>
      <c r="C38" s="72" t="s">
        <v>19</v>
      </c>
      <c r="D38" s="87" t="str">
        <f>IF(COUNTBLANK(D137:D185)=49,"",RANK(D31,$D$31:$AQ$31))</f>
        <v/>
      </c>
      <c r="E38" s="88" t="str">
        <f t="shared" ref="E38:AQ38" si="9">IF(COUNTBLANK(E137:E185)=49,"",RANK(E31,$D$31:$AQ$31))</f>
        <v/>
      </c>
      <c r="F38" s="88" t="str">
        <f t="shared" si="9"/>
        <v/>
      </c>
      <c r="G38" s="88" t="str">
        <f t="shared" si="9"/>
        <v/>
      </c>
      <c r="H38" s="88" t="str">
        <f t="shared" si="9"/>
        <v/>
      </c>
      <c r="I38" s="88" t="str">
        <f t="shared" si="9"/>
        <v/>
      </c>
      <c r="J38" s="88" t="str">
        <f t="shared" si="9"/>
        <v/>
      </c>
      <c r="K38" s="88" t="str">
        <f t="shared" si="9"/>
        <v/>
      </c>
      <c r="L38" s="88" t="str">
        <f t="shared" si="9"/>
        <v/>
      </c>
      <c r="M38" s="88" t="str">
        <f t="shared" si="9"/>
        <v/>
      </c>
      <c r="N38" s="88" t="str">
        <f t="shared" si="9"/>
        <v/>
      </c>
      <c r="O38" s="88" t="str">
        <f t="shared" si="9"/>
        <v/>
      </c>
      <c r="P38" s="88" t="str">
        <f t="shared" si="9"/>
        <v/>
      </c>
      <c r="Q38" s="88" t="str">
        <f t="shared" si="9"/>
        <v/>
      </c>
      <c r="R38" s="88" t="str">
        <f t="shared" si="9"/>
        <v/>
      </c>
      <c r="S38" s="88" t="str">
        <f t="shared" si="9"/>
        <v/>
      </c>
      <c r="T38" s="88" t="str">
        <f t="shared" si="9"/>
        <v/>
      </c>
      <c r="U38" s="88" t="str">
        <f t="shared" si="9"/>
        <v/>
      </c>
      <c r="V38" s="88" t="str">
        <f t="shared" si="9"/>
        <v/>
      </c>
      <c r="W38" s="88" t="str">
        <f t="shared" si="9"/>
        <v/>
      </c>
      <c r="X38" s="88" t="str">
        <f t="shared" si="9"/>
        <v/>
      </c>
      <c r="Y38" s="88" t="str">
        <f t="shared" si="9"/>
        <v/>
      </c>
      <c r="Z38" s="88" t="str">
        <f t="shared" si="9"/>
        <v/>
      </c>
      <c r="AA38" s="88" t="str">
        <f t="shared" si="9"/>
        <v/>
      </c>
      <c r="AB38" s="88" t="str">
        <f t="shared" si="9"/>
        <v/>
      </c>
      <c r="AC38" s="88" t="str">
        <f t="shared" si="9"/>
        <v/>
      </c>
      <c r="AD38" s="88" t="str">
        <f t="shared" si="9"/>
        <v/>
      </c>
      <c r="AE38" s="88" t="str">
        <f t="shared" si="9"/>
        <v/>
      </c>
      <c r="AF38" s="88" t="str">
        <f t="shared" si="9"/>
        <v/>
      </c>
      <c r="AG38" s="88" t="str">
        <f t="shared" si="9"/>
        <v/>
      </c>
      <c r="AH38" s="88" t="str">
        <f t="shared" si="9"/>
        <v/>
      </c>
      <c r="AI38" s="88" t="str">
        <f t="shared" si="9"/>
        <v/>
      </c>
      <c r="AJ38" s="88" t="str">
        <f t="shared" si="9"/>
        <v/>
      </c>
      <c r="AK38" s="88" t="str">
        <f t="shared" si="9"/>
        <v/>
      </c>
      <c r="AL38" s="88" t="str">
        <f t="shared" si="9"/>
        <v/>
      </c>
      <c r="AM38" s="88" t="str">
        <f t="shared" si="9"/>
        <v/>
      </c>
      <c r="AN38" s="88" t="str">
        <f t="shared" si="9"/>
        <v/>
      </c>
      <c r="AO38" s="88" t="str">
        <f t="shared" si="9"/>
        <v/>
      </c>
      <c r="AP38" s="88" t="str">
        <f t="shared" si="9"/>
        <v/>
      </c>
      <c r="AQ38" s="91" t="str">
        <f t="shared" si="9"/>
        <v/>
      </c>
      <c r="AR38" s="164"/>
      <c r="AS38" s="164"/>
      <c r="AT38" s="164"/>
      <c r="AU38" s="164"/>
      <c r="AV38" s="164"/>
      <c r="AW38" s="143"/>
      <c r="AX38" s="143"/>
      <c r="AY38" s="164"/>
    </row>
    <row r="39" spans="1:51" ht="15" customHeight="1" thickTop="1" thickBot="1" x14ac:dyDescent="0.4">
      <c r="B39" s="316"/>
      <c r="C39" s="73" t="s">
        <v>27</v>
      </c>
      <c r="D39" s="31" t="str">
        <f>IF(COUNTBLANK(D42:D185)=144,"",RANK(D33,$D$33:$AQ$33))</f>
        <v/>
      </c>
      <c r="E39" s="28" t="str">
        <f t="shared" ref="E39:AQ39" si="10">IF(COUNTBLANK(E42:E185)=144,"",RANK(E33,$D$33:$AQ$33))</f>
        <v/>
      </c>
      <c r="F39" s="28" t="str">
        <f t="shared" si="10"/>
        <v/>
      </c>
      <c r="G39" s="28" t="str">
        <f t="shared" si="10"/>
        <v/>
      </c>
      <c r="H39" s="28" t="str">
        <f t="shared" si="10"/>
        <v/>
      </c>
      <c r="I39" s="28" t="str">
        <f t="shared" si="10"/>
        <v/>
      </c>
      <c r="J39" s="28" t="str">
        <f t="shared" si="10"/>
        <v/>
      </c>
      <c r="K39" s="28" t="str">
        <f t="shared" si="10"/>
        <v/>
      </c>
      <c r="L39" s="28" t="str">
        <f t="shared" si="10"/>
        <v/>
      </c>
      <c r="M39" s="28" t="str">
        <f t="shared" si="10"/>
        <v/>
      </c>
      <c r="N39" s="28" t="str">
        <f t="shared" si="10"/>
        <v/>
      </c>
      <c r="O39" s="28" t="str">
        <f t="shared" si="10"/>
        <v/>
      </c>
      <c r="P39" s="28" t="str">
        <f t="shared" si="10"/>
        <v/>
      </c>
      <c r="Q39" s="28" t="str">
        <f t="shared" si="10"/>
        <v/>
      </c>
      <c r="R39" s="28" t="str">
        <f t="shared" si="10"/>
        <v/>
      </c>
      <c r="S39" s="28" t="str">
        <f t="shared" si="10"/>
        <v/>
      </c>
      <c r="T39" s="28" t="str">
        <f t="shared" si="10"/>
        <v/>
      </c>
      <c r="U39" s="28" t="str">
        <f t="shared" si="10"/>
        <v/>
      </c>
      <c r="V39" s="28" t="str">
        <f t="shared" si="10"/>
        <v/>
      </c>
      <c r="W39" s="28" t="str">
        <f t="shared" si="10"/>
        <v/>
      </c>
      <c r="X39" s="28" t="str">
        <f t="shared" si="10"/>
        <v/>
      </c>
      <c r="Y39" s="28" t="str">
        <f t="shared" si="10"/>
        <v/>
      </c>
      <c r="Z39" s="28" t="str">
        <f t="shared" si="10"/>
        <v/>
      </c>
      <c r="AA39" s="28" t="str">
        <f t="shared" si="10"/>
        <v/>
      </c>
      <c r="AB39" s="28" t="str">
        <f t="shared" si="10"/>
        <v/>
      </c>
      <c r="AC39" s="28" t="str">
        <f t="shared" si="10"/>
        <v/>
      </c>
      <c r="AD39" s="28" t="str">
        <f t="shared" si="10"/>
        <v/>
      </c>
      <c r="AE39" s="28" t="str">
        <f t="shared" si="10"/>
        <v/>
      </c>
      <c r="AF39" s="28" t="str">
        <f t="shared" si="10"/>
        <v/>
      </c>
      <c r="AG39" s="28" t="str">
        <f t="shared" si="10"/>
        <v/>
      </c>
      <c r="AH39" s="28" t="str">
        <f t="shared" si="10"/>
        <v/>
      </c>
      <c r="AI39" s="28" t="str">
        <f t="shared" si="10"/>
        <v/>
      </c>
      <c r="AJ39" s="28" t="str">
        <f t="shared" si="10"/>
        <v/>
      </c>
      <c r="AK39" s="28" t="str">
        <f t="shared" si="10"/>
        <v/>
      </c>
      <c r="AL39" s="28" t="str">
        <f t="shared" si="10"/>
        <v/>
      </c>
      <c r="AM39" s="28" t="str">
        <f t="shared" si="10"/>
        <v/>
      </c>
      <c r="AN39" s="28" t="str">
        <f t="shared" si="10"/>
        <v/>
      </c>
      <c r="AO39" s="28" t="str">
        <f t="shared" si="10"/>
        <v/>
      </c>
      <c r="AP39" s="28" t="str">
        <f t="shared" si="10"/>
        <v/>
      </c>
      <c r="AQ39" s="92" t="str">
        <f t="shared" si="10"/>
        <v/>
      </c>
      <c r="AR39" s="164"/>
      <c r="AS39" s="164"/>
      <c r="AT39" s="164"/>
      <c r="AU39" s="164"/>
      <c r="AV39" s="164"/>
      <c r="AW39" s="143"/>
      <c r="AX39" s="143"/>
      <c r="AY39" s="164"/>
    </row>
    <row r="40" spans="1:51" ht="15" customHeight="1" thickBot="1" x14ac:dyDescent="0.4">
      <c r="A40" s="178"/>
      <c r="B40" s="179"/>
      <c r="C40" s="171"/>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1"/>
      <c r="AS40" s="181"/>
      <c r="AT40" s="181"/>
      <c r="AU40" s="181"/>
      <c r="AV40" s="181"/>
      <c r="AW40" s="183"/>
      <c r="AX40" s="183"/>
    </row>
    <row r="41" spans="1:51" ht="15" customHeight="1" thickBot="1" x14ac:dyDescent="0.4">
      <c r="A41" s="178"/>
      <c r="B41" s="184" t="s">
        <v>0</v>
      </c>
      <c r="C41" s="185" t="s">
        <v>34</v>
      </c>
      <c r="D41" s="186"/>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8"/>
      <c r="AR41" s="189"/>
      <c r="AS41" s="189"/>
      <c r="AT41" s="189"/>
      <c r="AU41" s="189"/>
      <c r="AV41" s="189"/>
      <c r="AW41" s="78"/>
      <c r="AX41" s="79"/>
    </row>
    <row r="42" spans="1:51" ht="14.5" customHeight="1" x14ac:dyDescent="0.35">
      <c r="A42" s="296" t="s">
        <v>17</v>
      </c>
      <c r="B42" s="199" t="s">
        <v>82</v>
      </c>
      <c r="C42" s="200">
        <v>1</v>
      </c>
      <c r="D42" s="75"/>
      <c r="E42" s="93"/>
      <c r="F42" s="86"/>
      <c r="G42" s="86"/>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76"/>
      <c r="AR42" s="10" t="s">
        <v>7</v>
      </c>
      <c r="AS42" s="11" t="s">
        <v>8</v>
      </c>
      <c r="AT42" s="9"/>
      <c r="AU42" s="190">
        <f>SUM(D42:AQ42)</f>
        <v>0</v>
      </c>
      <c r="AV42" s="190">
        <f t="shared" ref="AV42" si="11">COUNTA(D42:AQ42)*C42</f>
        <v>0</v>
      </c>
      <c r="AW42" s="80" t="str">
        <f>IF(COUNTBLANK(D42:AQ42)=40,"",SUM(D42:AQ42)/COUNTA(D42:AQ42))</f>
        <v/>
      </c>
      <c r="AX42" s="156" t="str">
        <f>IF(COUNTBLANK(D42:AQ42)=40,"",AU42/(COUNTA(D42:AQ42)*C42))</f>
        <v/>
      </c>
    </row>
    <row r="43" spans="1:51" ht="14.5" customHeight="1" x14ac:dyDescent="0.35">
      <c r="A43" s="297"/>
      <c r="B43" s="201" t="s">
        <v>121</v>
      </c>
      <c r="C43" s="202">
        <v>1</v>
      </c>
      <c r="D43" s="75"/>
      <c r="E43" s="93"/>
      <c r="F43" s="86"/>
      <c r="G43" s="86"/>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76"/>
      <c r="AR43" s="10" t="s">
        <v>7</v>
      </c>
      <c r="AS43" s="11" t="s">
        <v>8</v>
      </c>
      <c r="AT43" s="9"/>
      <c r="AU43" s="190">
        <f t="shared" ref="AU43:AU86" si="12">SUM(D43:AQ43)</f>
        <v>0</v>
      </c>
      <c r="AV43" s="190">
        <f t="shared" ref="AV43:AV86" si="13">COUNTA(D43:AQ43)*C43</f>
        <v>0</v>
      </c>
      <c r="AW43" s="80" t="str">
        <f t="shared" ref="AW43:AW86" si="14">IF(COUNTBLANK(D43:AQ43)=40,"",SUM(D43:AQ43)/COUNTA(D43:AQ43))</f>
        <v/>
      </c>
      <c r="AX43" s="156" t="str">
        <f t="shared" ref="AX43:AX86" si="15">IF(COUNTBLANK(D43:AQ43)=40,"",AU43/(COUNTA(D43:AQ43)*C43))</f>
        <v/>
      </c>
    </row>
    <row r="44" spans="1:51" ht="14.5" customHeight="1" x14ac:dyDescent="0.35">
      <c r="A44" s="297"/>
      <c r="B44" s="201" t="s">
        <v>122</v>
      </c>
      <c r="C44" s="202">
        <v>1</v>
      </c>
      <c r="D44" s="75"/>
      <c r="E44" s="93"/>
      <c r="F44" s="86"/>
      <c r="G44" s="86"/>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76"/>
      <c r="AR44" s="10" t="s">
        <v>7</v>
      </c>
      <c r="AS44" s="11" t="s">
        <v>8</v>
      </c>
      <c r="AT44" s="9"/>
      <c r="AU44" s="190">
        <f t="shared" si="12"/>
        <v>0</v>
      </c>
      <c r="AV44" s="190">
        <f t="shared" si="13"/>
        <v>0</v>
      </c>
      <c r="AW44" s="80" t="str">
        <f t="shared" si="14"/>
        <v/>
      </c>
      <c r="AX44" s="156" t="str">
        <f t="shared" si="15"/>
        <v/>
      </c>
    </row>
    <row r="45" spans="1:51" ht="14.5" customHeight="1" x14ac:dyDescent="0.35">
      <c r="A45" s="297"/>
      <c r="B45" s="201" t="s">
        <v>84</v>
      </c>
      <c r="C45" s="202">
        <v>1</v>
      </c>
      <c r="D45" s="75"/>
      <c r="E45" s="93"/>
      <c r="F45" s="86"/>
      <c r="G45" s="86"/>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76"/>
      <c r="AR45" s="10" t="s">
        <v>10</v>
      </c>
      <c r="AS45" s="11" t="s">
        <v>8</v>
      </c>
      <c r="AT45" s="9"/>
      <c r="AU45" s="190">
        <f t="shared" si="12"/>
        <v>0</v>
      </c>
      <c r="AV45" s="190">
        <f t="shared" si="13"/>
        <v>0</v>
      </c>
      <c r="AW45" s="80" t="str">
        <f t="shared" si="14"/>
        <v/>
      </c>
      <c r="AX45" s="156" t="str">
        <f t="shared" si="15"/>
        <v/>
      </c>
    </row>
    <row r="46" spans="1:51" ht="14.5" customHeight="1" x14ac:dyDescent="0.35">
      <c r="A46" s="297"/>
      <c r="B46" s="201" t="s">
        <v>85</v>
      </c>
      <c r="C46" s="202">
        <v>1</v>
      </c>
      <c r="D46" s="75"/>
      <c r="E46" s="93"/>
      <c r="F46" s="86"/>
      <c r="G46" s="86"/>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76"/>
      <c r="AR46" s="10" t="s">
        <v>10</v>
      </c>
      <c r="AS46" s="11" t="s">
        <v>8</v>
      </c>
      <c r="AT46" s="9"/>
      <c r="AU46" s="190">
        <f t="shared" si="12"/>
        <v>0</v>
      </c>
      <c r="AV46" s="190">
        <f t="shared" si="13"/>
        <v>0</v>
      </c>
      <c r="AW46" s="80" t="str">
        <f t="shared" si="14"/>
        <v/>
      </c>
      <c r="AX46" s="156" t="str">
        <f t="shared" si="15"/>
        <v/>
      </c>
    </row>
    <row r="47" spans="1:51" ht="14.5" customHeight="1" x14ac:dyDescent="0.35">
      <c r="A47" s="297"/>
      <c r="B47" s="201" t="s">
        <v>186</v>
      </c>
      <c r="C47" s="202">
        <v>1</v>
      </c>
      <c r="D47" s="75"/>
      <c r="E47" s="93"/>
      <c r="F47" s="86"/>
      <c r="G47" s="86"/>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76"/>
      <c r="AR47" s="10" t="s">
        <v>10</v>
      </c>
      <c r="AS47" s="11" t="s">
        <v>8</v>
      </c>
      <c r="AT47" s="12"/>
      <c r="AU47" s="190">
        <f t="shared" si="12"/>
        <v>0</v>
      </c>
      <c r="AV47" s="190">
        <f t="shared" si="13"/>
        <v>0</v>
      </c>
      <c r="AW47" s="80" t="str">
        <f t="shared" si="14"/>
        <v/>
      </c>
      <c r="AX47" s="156" t="str">
        <f t="shared" si="15"/>
        <v/>
      </c>
    </row>
    <row r="48" spans="1:51" ht="14.5" customHeight="1" x14ac:dyDescent="0.35">
      <c r="A48" s="297"/>
      <c r="B48" s="201" t="s">
        <v>187</v>
      </c>
      <c r="C48" s="202">
        <v>1</v>
      </c>
      <c r="D48" s="75"/>
      <c r="E48" s="93"/>
      <c r="F48" s="86"/>
      <c r="G48" s="86"/>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76"/>
      <c r="AR48" s="10" t="s">
        <v>10</v>
      </c>
      <c r="AS48" s="11" t="s">
        <v>8</v>
      </c>
      <c r="AT48" s="12"/>
      <c r="AU48" s="190">
        <f t="shared" si="12"/>
        <v>0</v>
      </c>
      <c r="AV48" s="190">
        <f t="shared" si="13"/>
        <v>0</v>
      </c>
      <c r="AW48" s="80" t="str">
        <f t="shared" si="14"/>
        <v/>
      </c>
      <c r="AX48" s="156" t="str">
        <f t="shared" si="15"/>
        <v/>
      </c>
    </row>
    <row r="49" spans="1:50" ht="14.5" customHeight="1" x14ac:dyDescent="0.35">
      <c r="A49" s="297"/>
      <c r="B49" s="201" t="s">
        <v>188</v>
      </c>
      <c r="C49" s="202">
        <v>2</v>
      </c>
      <c r="D49" s="75"/>
      <c r="E49" s="93"/>
      <c r="F49" s="86"/>
      <c r="G49" s="86"/>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76"/>
      <c r="AR49" s="10" t="s">
        <v>7</v>
      </c>
      <c r="AS49" s="11" t="s">
        <v>6</v>
      </c>
      <c r="AT49" s="12"/>
      <c r="AU49" s="190">
        <f t="shared" si="12"/>
        <v>0</v>
      </c>
      <c r="AV49" s="190">
        <f t="shared" si="13"/>
        <v>0</v>
      </c>
      <c r="AW49" s="80" t="str">
        <f t="shared" si="14"/>
        <v/>
      </c>
      <c r="AX49" s="156" t="str">
        <f t="shared" si="15"/>
        <v/>
      </c>
    </row>
    <row r="50" spans="1:50" ht="14.5" customHeight="1" x14ac:dyDescent="0.35">
      <c r="A50" s="297"/>
      <c r="B50" s="201" t="s">
        <v>189</v>
      </c>
      <c r="C50" s="202">
        <v>1</v>
      </c>
      <c r="D50" s="75"/>
      <c r="E50" s="93"/>
      <c r="F50" s="86"/>
      <c r="G50" s="86"/>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76"/>
      <c r="AR50" s="10" t="s">
        <v>7</v>
      </c>
      <c r="AS50" s="11" t="s">
        <v>6</v>
      </c>
      <c r="AT50" s="12"/>
      <c r="AU50" s="190">
        <f t="shared" si="12"/>
        <v>0</v>
      </c>
      <c r="AV50" s="190">
        <f t="shared" si="13"/>
        <v>0</v>
      </c>
      <c r="AW50" s="80" t="str">
        <f t="shared" si="14"/>
        <v/>
      </c>
      <c r="AX50" s="156" t="str">
        <f t="shared" si="15"/>
        <v/>
      </c>
    </row>
    <row r="51" spans="1:50" ht="14.5" customHeight="1" x14ac:dyDescent="0.35">
      <c r="A51" s="297"/>
      <c r="B51" s="201" t="s">
        <v>106</v>
      </c>
      <c r="C51" s="202">
        <v>2</v>
      </c>
      <c r="D51" s="75"/>
      <c r="E51" s="93"/>
      <c r="F51" s="86"/>
      <c r="G51" s="86"/>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76"/>
      <c r="AR51" s="10" t="s">
        <v>5</v>
      </c>
      <c r="AS51" s="11" t="s">
        <v>8</v>
      </c>
      <c r="AT51" s="12"/>
      <c r="AU51" s="190">
        <f t="shared" si="12"/>
        <v>0</v>
      </c>
      <c r="AV51" s="190">
        <f t="shared" si="13"/>
        <v>0</v>
      </c>
      <c r="AW51" s="80" t="str">
        <f t="shared" si="14"/>
        <v/>
      </c>
      <c r="AX51" s="156" t="str">
        <f t="shared" si="15"/>
        <v/>
      </c>
    </row>
    <row r="52" spans="1:50" ht="14.5" customHeight="1" x14ac:dyDescent="0.35">
      <c r="A52" s="297"/>
      <c r="B52" s="201" t="s">
        <v>86</v>
      </c>
      <c r="C52" s="202">
        <v>2</v>
      </c>
      <c r="D52" s="75"/>
      <c r="E52" s="93"/>
      <c r="F52" s="86"/>
      <c r="G52" s="86"/>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76"/>
      <c r="AR52" s="10" t="s">
        <v>5</v>
      </c>
      <c r="AS52" s="11" t="s">
        <v>8</v>
      </c>
      <c r="AT52" s="12"/>
      <c r="AU52" s="190">
        <f t="shared" si="12"/>
        <v>0</v>
      </c>
      <c r="AV52" s="190">
        <f t="shared" si="13"/>
        <v>0</v>
      </c>
      <c r="AW52" s="80" t="str">
        <f t="shared" si="14"/>
        <v/>
      </c>
      <c r="AX52" s="156" t="str">
        <f t="shared" si="15"/>
        <v/>
      </c>
    </row>
    <row r="53" spans="1:50" ht="14.5" customHeight="1" x14ac:dyDescent="0.35">
      <c r="A53" s="297"/>
      <c r="B53" s="201" t="s">
        <v>87</v>
      </c>
      <c r="C53" s="202">
        <v>1</v>
      </c>
      <c r="D53" s="75"/>
      <c r="E53" s="93"/>
      <c r="F53" s="86"/>
      <c r="G53" s="86"/>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76"/>
      <c r="AR53" s="10" t="s">
        <v>10</v>
      </c>
      <c r="AS53" s="11" t="s">
        <v>8</v>
      </c>
      <c r="AT53" s="12"/>
      <c r="AU53" s="190">
        <f t="shared" si="12"/>
        <v>0</v>
      </c>
      <c r="AV53" s="190">
        <f t="shared" si="13"/>
        <v>0</v>
      </c>
      <c r="AW53" s="80" t="str">
        <f t="shared" si="14"/>
        <v/>
      </c>
      <c r="AX53" s="156" t="str">
        <f t="shared" si="15"/>
        <v/>
      </c>
    </row>
    <row r="54" spans="1:50" ht="14.5" customHeight="1" x14ac:dyDescent="0.35">
      <c r="A54" s="297"/>
      <c r="B54" s="201" t="s">
        <v>88</v>
      </c>
      <c r="C54" s="202">
        <v>1</v>
      </c>
      <c r="D54" s="75"/>
      <c r="E54" s="93"/>
      <c r="F54" s="86"/>
      <c r="G54" s="86"/>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76"/>
      <c r="AR54" s="10" t="s">
        <v>10</v>
      </c>
      <c r="AS54" s="11" t="s">
        <v>8</v>
      </c>
      <c r="AT54" s="12"/>
      <c r="AU54" s="190">
        <f t="shared" si="12"/>
        <v>0</v>
      </c>
      <c r="AV54" s="190">
        <f t="shared" si="13"/>
        <v>0</v>
      </c>
      <c r="AW54" s="80" t="str">
        <f t="shared" si="14"/>
        <v/>
      </c>
      <c r="AX54" s="156" t="str">
        <f t="shared" si="15"/>
        <v/>
      </c>
    </row>
    <row r="55" spans="1:50" ht="14.5" customHeight="1" x14ac:dyDescent="0.35">
      <c r="A55" s="297"/>
      <c r="B55" s="201" t="s">
        <v>89</v>
      </c>
      <c r="C55" s="202">
        <v>2</v>
      </c>
      <c r="D55" s="75"/>
      <c r="E55" s="93"/>
      <c r="F55" s="86"/>
      <c r="G55" s="86"/>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76"/>
      <c r="AR55" s="10" t="s">
        <v>10</v>
      </c>
      <c r="AS55" s="11" t="s">
        <v>8</v>
      </c>
      <c r="AT55" s="12"/>
      <c r="AU55" s="190">
        <f t="shared" si="12"/>
        <v>0</v>
      </c>
      <c r="AV55" s="190">
        <f t="shared" si="13"/>
        <v>0</v>
      </c>
      <c r="AW55" s="80" t="str">
        <f t="shared" si="14"/>
        <v/>
      </c>
      <c r="AX55" s="156" t="str">
        <f t="shared" si="15"/>
        <v/>
      </c>
    </row>
    <row r="56" spans="1:50" ht="14.5" customHeight="1" x14ac:dyDescent="0.35">
      <c r="A56" s="297"/>
      <c r="B56" s="201" t="s">
        <v>90</v>
      </c>
      <c r="C56" s="202">
        <v>1</v>
      </c>
      <c r="D56" s="75"/>
      <c r="E56" s="93"/>
      <c r="F56" s="86"/>
      <c r="G56" s="86"/>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76"/>
      <c r="AR56" s="10" t="s">
        <v>11</v>
      </c>
      <c r="AS56" s="11" t="s">
        <v>8</v>
      </c>
      <c r="AT56" s="12"/>
      <c r="AU56" s="190">
        <f t="shared" si="12"/>
        <v>0</v>
      </c>
      <c r="AV56" s="190">
        <f t="shared" si="13"/>
        <v>0</v>
      </c>
      <c r="AW56" s="80" t="str">
        <f t="shared" si="14"/>
        <v/>
      </c>
      <c r="AX56" s="156" t="str">
        <f t="shared" si="15"/>
        <v/>
      </c>
    </row>
    <row r="57" spans="1:50" ht="14.5" customHeight="1" x14ac:dyDescent="0.35">
      <c r="A57" s="297"/>
      <c r="B57" s="201" t="s">
        <v>91</v>
      </c>
      <c r="C57" s="202">
        <v>2</v>
      </c>
      <c r="D57" s="75"/>
      <c r="E57" s="93"/>
      <c r="F57" s="86"/>
      <c r="G57" s="86"/>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76"/>
      <c r="AR57" s="10" t="s">
        <v>11</v>
      </c>
      <c r="AS57" s="11" t="s">
        <v>8</v>
      </c>
      <c r="AT57" s="12"/>
      <c r="AU57" s="190">
        <f t="shared" si="12"/>
        <v>0</v>
      </c>
      <c r="AV57" s="190">
        <f t="shared" si="13"/>
        <v>0</v>
      </c>
      <c r="AW57" s="80" t="str">
        <f t="shared" si="14"/>
        <v/>
      </c>
      <c r="AX57" s="156" t="str">
        <f t="shared" si="15"/>
        <v/>
      </c>
    </row>
    <row r="58" spans="1:50" ht="14.5" customHeight="1" x14ac:dyDescent="0.35">
      <c r="A58" s="297"/>
      <c r="B58" s="201" t="s">
        <v>92</v>
      </c>
      <c r="C58" s="202">
        <v>1</v>
      </c>
      <c r="D58" s="75"/>
      <c r="E58" s="93"/>
      <c r="F58" s="86"/>
      <c r="G58" s="86"/>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76"/>
      <c r="AR58" s="10" t="s">
        <v>11</v>
      </c>
      <c r="AS58" s="11" t="s">
        <v>6</v>
      </c>
      <c r="AT58" s="12"/>
      <c r="AU58" s="190">
        <f t="shared" si="12"/>
        <v>0</v>
      </c>
      <c r="AV58" s="190">
        <f t="shared" si="13"/>
        <v>0</v>
      </c>
      <c r="AW58" s="80" t="str">
        <f t="shared" si="14"/>
        <v/>
      </c>
      <c r="AX58" s="156" t="str">
        <f t="shared" si="15"/>
        <v/>
      </c>
    </row>
    <row r="59" spans="1:50" ht="14.5" customHeight="1" x14ac:dyDescent="0.35">
      <c r="A59" s="297"/>
      <c r="B59" s="201" t="s">
        <v>107</v>
      </c>
      <c r="C59" s="202">
        <v>1</v>
      </c>
      <c r="D59" s="75"/>
      <c r="E59" s="93"/>
      <c r="F59" s="86"/>
      <c r="G59" s="86"/>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76"/>
      <c r="AR59" s="10" t="s">
        <v>11</v>
      </c>
      <c r="AS59" s="11" t="s">
        <v>6</v>
      </c>
      <c r="AT59" s="12"/>
      <c r="AU59" s="190">
        <f t="shared" si="12"/>
        <v>0</v>
      </c>
      <c r="AV59" s="190">
        <f t="shared" si="13"/>
        <v>0</v>
      </c>
      <c r="AW59" s="80" t="str">
        <f t="shared" si="14"/>
        <v/>
      </c>
      <c r="AX59" s="156" t="str">
        <f t="shared" si="15"/>
        <v/>
      </c>
    </row>
    <row r="60" spans="1:50" ht="14.5" customHeight="1" x14ac:dyDescent="0.35">
      <c r="A60" s="297"/>
      <c r="B60" s="201" t="s">
        <v>93</v>
      </c>
      <c r="C60" s="202">
        <v>2</v>
      </c>
      <c r="D60" s="75"/>
      <c r="E60" s="93"/>
      <c r="F60" s="86"/>
      <c r="G60" s="86"/>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76"/>
      <c r="AR60" s="10" t="s">
        <v>10</v>
      </c>
      <c r="AS60" s="11" t="s">
        <v>9</v>
      </c>
      <c r="AT60" s="12"/>
      <c r="AU60" s="190">
        <f t="shared" si="12"/>
        <v>0</v>
      </c>
      <c r="AV60" s="190">
        <f t="shared" si="13"/>
        <v>0</v>
      </c>
      <c r="AW60" s="80" t="str">
        <f t="shared" si="14"/>
        <v/>
      </c>
      <c r="AX60" s="156" t="str">
        <f t="shared" si="15"/>
        <v/>
      </c>
    </row>
    <row r="61" spans="1:50" ht="14.5" customHeight="1" x14ac:dyDescent="0.35">
      <c r="A61" s="297"/>
      <c r="B61" s="201" t="s">
        <v>125</v>
      </c>
      <c r="C61" s="202">
        <v>2</v>
      </c>
      <c r="D61" s="75"/>
      <c r="E61" s="93"/>
      <c r="F61" s="86"/>
      <c r="G61" s="86"/>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76"/>
      <c r="AR61" s="10" t="s">
        <v>11</v>
      </c>
      <c r="AS61" s="11" t="s">
        <v>8</v>
      </c>
      <c r="AT61" s="12"/>
      <c r="AU61" s="190">
        <f t="shared" si="12"/>
        <v>0</v>
      </c>
      <c r="AV61" s="190">
        <f t="shared" si="13"/>
        <v>0</v>
      </c>
      <c r="AW61" s="80" t="str">
        <f t="shared" si="14"/>
        <v/>
      </c>
      <c r="AX61" s="156" t="str">
        <f t="shared" si="15"/>
        <v/>
      </c>
    </row>
    <row r="62" spans="1:50" ht="14.5" customHeight="1" x14ac:dyDescent="0.35">
      <c r="A62" s="297"/>
      <c r="B62" s="201" t="s">
        <v>126</v>
      </c>
      <c r="C62" s="202">
        <v>2</v>
      </c>
      <c r="D62" s="75"/>
      <c r="E62" s="93"/>
      <c r="F62" s="86"/>
      <c r="G62" s="86"/>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76"/>
      <c r="AR62" s="10" t="s">
        <v>11</v>
      </c>
      <c r="AS62" s="11" t="s">
        <v>8</v>
      </c>
      <c r="AT62" s="12"/>
      <c r="AU62" s="190">
        <f t="shared" si="12"/>
        <v>0</v>
      </c>
      <c r="AV62" s="190">
        <f t="shared" si="13"/>
        <v>0</v>
      </c>
      <c r="AW62" s="80" t="str">
        <f t="shared" si="14"/>
        <v/>
      </c>
      <c r="AX62" s="156" t="str">
        <f t="shared" si="15"/>
        <v/>
      </c>
    </row>
    <row r="63" spans="1:50" ht="14.5" customHeight="1" x14ac:dyDescent="0.35">
      <c r="A63" s="297"/>
      <c r="B63" s="201" t="s">
        <v>95</v>
      </c>
      <c r="C63" s="202">
        <v>4</v>
      </c>
      <c r="D63" s="75"/>
      <c r="E63" s="93"/>
      <c r="F63" s="93"/>
      <c r="G63" s="86"/>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76"/>
      <c r="AR63" s="10" t="s">
        <v>7</v>
      </c>
      <c r="AS63" s="11" t="s">
        <v>8</v>
      </c>
      <c r="AT63" s="12"/>
      <c r="AU63" s="190">
        <f t="shared" si="12"/>
        <v>0</v>
      </c>
      <c r="AV63" s="190">
        <f t="shared" si="13"/>
        <v>0</v>
      </c>
      <c r="AW63" s="80" t="str">
        <f t="shared" si="14"/>
        <v/>
      </c>
      <c r="AX63" s="156" t="str">
        <f t="shared" si="15"/>
        <v/>
      </c>
    </row>
    <row r="64" spans="1:50" ht="14.5" customHeight="1" x14ac:dyDescent="0.35">
      <c r="A64" s="297"/>
      <c r="B64" s="201" t="s">
        <v>112</v>
      </c>
      <c r="C64" s="202">
        <v>2</v>
      </c>
      <c r="D64" s="75"/>
      <c r="E64" s="93"/>
      <c r="F64" s="86"/>
      <c r="G64" s="86"/>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76"/>
      <c r="AR64" s="10" t="s">
        <v>79</v>
      </c>
      <c r="AS64" s="11" t="s">
        <v>6</v>
      </c>
      <c r="AT64" s="12"/>
      <c r="AU64" s="190">
        <f t="shared" si="12"/>
        <v>0</v>
      </c>
      <c r="AV64" s="190">
        <f t="shared" si="13"/>
        <v>0</v>
      </c>
      <c r="AW64" s="80" t="str">
        <f t="shared" si="14"/>
        <v/>
      </c>
      <c r="AX64" s="156" t="str">
        <f t="shared" si="15"/>
        <v/>
      </c>
    </row>
    <row r="65" spans="1:50" ht="14.5" customHeight="1" x14ac:dyDescent="0.35">
      <c r="A65" s="297"/>
      <c r="B65" s="201" t="s">
        <v>113</v>
      </c>
      <c r="C65" s="202">
        <v>1</v>
      </c>
      <c r="D65" s="75"/>
      <c r="E65" s="93"/>
      <c r="F65" s="86"/>
      <c r="G65" s="86"/>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76"/>
      <c r="AR65" s="10" t="s">
        <v>79</v>
      </c>
      <c r="AS65" s="11" t="s">
        <v>6</v>
      </c>
      <c r="AT65" s="14"/>
      <c r="AU65" s="190">
        <f t="shared" si="12"/>
        <v>0</v>
      </c>
      <c r="AV65" s="190">
        <f t="shared" si="13"/>
        <v>0</v>
      </c>
      <c r="AW65" s="80" t="str">
        <f t="shared" si="14"/>
        <v/>
      </c>
      <c r="AX65" s="156" t="str">
        <f t="shared" si="15"/>
        <v/>
      </c>
    </row>
    <row r="66" spans="1:50" ht="14.5" customHeight="1" x14ac:dyDescent="0.35">
      <c r="A66" s="297"/>
      <c r="B66" s="201" t="s">
        <v>190</v>
      </c>
      <c r="C66" s="202">
        <v>4</v>
      </c>
      <c r="D66" s="75"/>
      <c r="E66" s="93"/>
      <c r="F66" s="93"/>
      <c r="G66" s="86"/>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76"/>
      <c r="AR66" s="10" t="s">
        <v>79</v>
      </c>
      <c r="AS66" s="11" t="s">
        <v>6</v>
      </c>
      <c r="AT66" s="14"/>
      <c r="AU66" s="190">
        <f t="shared" si="12"/>
        <v>0</v>
      </c>
      <c r="AV66" s="190">
        <f t="shared" si="13"/>
        <v>0</v>
      </c>
      <c r="AW66" s="80" t="str">
        <f t="shared" si="14"/>
        <v/>
      </c>
      <c r="AX66" s="156" t="str">
        <f t="shared" si="15"/>
        <v/>
      </c>
    </row>
    <row r="67" spans="1:50" ht="14.5" customHeight="1" x14ac:dyDescent="0.35">
      <c r="A67" s="297"/>
      <c r="B67" s="201" t="s">
        <v>191</v>
      </c>
      <c r="C67" s="202">
        <v>1</v>
      </c>
      <c r="D67" s="75"/>
      <c r="E67" s="93"/>
      <c r="F67" s="86"/>
      <c r="G67" s="86"/>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76"/>
      <c r="AR67" s="10" t="s">
        <v>79</v>
      </c>
      <c r="AS67" s="11" t="s">
        <v>9</v>
      </c>
      <c r="AT67" s="14"/>
      <c r="AU67" s="190">
        <f t="shared" si="12"/>
        <v>0</v>
      </c>
      <c r="AV67" s="190">
        <f t="shared" si="13"/>
        <v>0</v>
      </c>
      <c r="AW67" s="80" t="str">
        <f t="shared" si="14"/>
        <v/>
      </c>
      <c r="AX67" s="156" t="str">
        <f t="shared" si="15"/>
        <v/>
      </c>
    </row>
    <row r="68" spans="1:50" ht="14.5" customHeight="1" x14ac:dyDescent="0.35">
      <c r="A68" s="297"/>
      <c r="B68" s="201" t="s">
        <v>97</v>
      </c>
      <c r="C68" s="202">
        <v>4</v>
      </c>
      <c r="D68" s="75"/>
      <c r="E68" s="93"/>
      <c r="F68" s="93"/>
      <c r="G68" s="86"/>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76"/>
      <c r="AR68" s="10" t="s">
        <v>15</v>
      </c>
      <c r="AS68" s="11" t="s">
        <v>9</v>
      </c>
      <c r="AT68" s="14"/>
      <c r="AU68" s="190">
        <f t="shared" si="12"/>
        <v>0</v>
      </c>
      <c r="AV68" s="190">
        <f t="shared" si="13"/>
        <v>0</v>
      </c>
      <c r="AW68" s="80" t="str">
        <f t="shared" si="14"/>
        <v/>
      </c>
      <c r="AX68" s="156" t="str">
        <f t="shared" si="15"/>
        <v/>
      </c>
    </row>
    <row r="69" spans="1:50" ht="14.5" customHeight="1" x14ac:dyDescent="0.35">
      <c r="A69" s="297"/>
      <c r="B69" s="201" t="s">
        <v>234</v>
      </c>
      <c r="C69" s="202">
        <v>1</v>
      </c>
      <c r="D69" s="75"/>
      <c r="E69" s="93"/>
      <c r="F69" s="86"/>
      <c r="G69" s="86"/>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76"/>
      <c r="AR69" s="10" t="s">
        <v>11</v>
      </c>
      <c r="AS69" s="11" t="s">
        <v>6</v>
      </c>
      <c r="AT69" s="14"/>
      <c r="AU69" s="190">
        <f t="shared" si="12"/>
        <v>0</v>
      </c>
      <c r="AV69" s="190">
        <f t="shared" si="13"/>
        <v>0</v>
      </c>
      <c r="AW69" s="80" t="str">
        <f t="shared" si="14"/>
        <v/>
      </c>
      <c r="AX69" s="156" t="str">
        <f t="shared" si="15"/>
        <v/>
      </c>
    </row>
    <row r="70" spans="1:50" ht="14.5" customHeight="1" x14ac:dyDescent="0.35">
      <c r="A70" s="297"/>
      <c r="B70" s="201" t="s">
        <v>235</v>
      </c>
      <c r="C70" s="202">
        <v>1</v>
      </c>
      <c r="D70" s="75"/>
      <c r="E70" s="93"/>
      <c r="F70" s="86"/>
      <c r="G70" s="86"/>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76"/>
      <c r="AR70" s="10" t="s">
        <v>11</v>
      </c>
      <c r="AS70" s="11" t="s">
        <v>6</v>
      </c>
      <c r="AT70" s="14"/>
      <c r="AU70" s="190">
        <f t="shared" si="12"/>
        <v>0</v>
      </c>
      <c r="AV70" s="190">
        <f t="shared" si="13"/>
        <v>0</v>
      </c>
      <c r="AW70" s="80" t="str">
        <f t="shared" si="14"/>
        <v/>
      </c>
      <c r="AX70" s="156" t="str">
        <f t="shared" si="15"/>
        <v/>
      </c>
    </row>
    <row r="71" spans="1:50" ht="14.5" customHeight="1" x14ac:dyDescent="0.35">
      <c r="A71" s="297"/>
      <c r="B71" s="201" t="s">
        <v>115</v>
      </c>
      <c r="C71" s="202">
        <v>2</v>
      </c>
      <c r="D71" s="75"/>
      <c r="E71" s="93"/>
      <c r="F71" s="86"/>
      <c r="G71" s="86"/>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76"/>
      <c r="AR71" s="10" t="s">
        <v>11</v>
      </c>
      <c r="AS71" s="11" t="s">
        <v>9</v>
      </c>
      <c r="AT71" s="14"/>
      <c r="AU71" s="190">
        <f t="shared" si="12"/>
        <v>0</v>
      </c>
      <c r="AV71" s="190">
        <f t="shared" si="13"/>
        <v>0</v>
      </c>
      <c r="AW71" s="80" t="str">
        <f t="shared" si="14"/>
        <v/>
      </c>
      <c r="AX71" s="156" t="str">
        <f t="shared" si="15"/>
        <v/>
      </c>
    </row>
    <row r="72" spans="1:50" ht="14.5" customHeight="1" x14ac:dyDescent="0.35">
      <c r="A72" s="297"/>
      <c r="B72" s="201" t="s">
        <v>99</v>
      </c>
      <c r="C72" s="202">
        <v>4</v>
      </c>
      <c r="D72" s="75"/>
      <c r="E72" s="93"/>
      <c r="F72" s="93"/>
      <c r="G72" s="86"/>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76"/>
      <c r="AR72" s="10" t="s">
        <v>11</v>
      </c>
      <c r="AS72" s="11" t="s">
        <v>6</v>
      </c>
      <c r="AT72" s="14"/>
      <c r="AU72" s="190">
        <f t="shared" si="12"/>
        <v>0</v>
      </c>
      <c r="AV72" s="190">
        <f t="shared" si="13"/>
        <v>0</v>
      </c>
      <c r="AW72" s="80" t="str">
        <f t="shared" si="14"/>
        <v/>
      </c>
      <c r="AX72" s="156" t="str">
        <f t="shared" si="15"/>
        <v/>
      </c>
    </row>
    <row r="73" spans="1:50" ht="14.5" customHeight="1" x14ac:dyDescent="0.35">
      <c r="A73" s="297"/>
      <c r="B73" s="201" t="s">
        <v>100</v>
      </c>
      <c r="C73" s="202">
        <v>4</v>
      </c>
      <c r="D73" s="75"/>
      <c r="E73" s="93"/>
      <c r="F73" s="93"/>
      <c r="G73" s="86"/>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76"/>
      <c r="AR73" s="10" t="s">
        <v>10</v>
      </c>
      <c r="AS73" s="11" t="s">
        <v>8</v>
      </c>
      <c r="AT73" s="14"/>
      <c r="AU73" s="190">
        <f t="shared" si="12"/>
        <v>0</v>
      </c>
      <c r="AV73" s="190">
        <f t="shared" si="13"/>
        <v>0</v>
      </c>
      <c r="AW73" s="80" t="str">
        <f t="shared" si="14"/>
        <v/>
      </c>
      <c r="AX73" s="156" t="str">
        <f t="shared" si="15"/>
        <v/>
      </c>
    </row>
    <row r="74" spans="1:50" ht="14.5" customHeight="1" x14ac:dyDescent="0.35">
      <c r="A74" s="297"/>
      <c r="B74" s="201" t="s">
        <v>156</v>
      </c>
      <c r="C74" s="202">
        <v>2</v>
      </c>
      <c r="D74" s="75"/>
      <c r="E74" s="93"/>
      <c r="F74" s="86"/>
      <c r="G74" s="86"/>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76"/>
      <c r="AR74" s="10" t="s">
        <v>7</v>
      </c>
      <c r="AS74" s="11" t="s">
        <v>8</v>
      </c>
      <c r="AT74" s="14"/>
      <c r="AU74" s="190">
        <f t="shared" si="12"/>
        <v>0</v>
      </c>
      <c r="AV74" s="190">
        <f t="shared" si="13"/>
        <v>0</v>
      </c>
      <c r="AW74" s="80" t="str">
        <f t="shared" si="14"/>
        <v/>
      </c>
      <c r="AX74" s="156" t="str">
        <f t="shared" si="15"/>
        <v/>
      </c>
    </row>
    <row r="75" spans="1:50" ht="14.5" customHeight="1" x14ac:dyDescent="0.35">
      <c r="A75" s="297"/>
      <c r="B75" s="201" t="s">
        <v>145</v>
      </c>
      <c r="C75" s="202">
        <v>4</v>
      </c>
      <c r="D75" s="75"/>
      <c r="E75" s="93"/>
      <c r="F75" s="93"/>
      <c r="G75" s="86"/>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76"/>
      <c r="AR75" s="10" t="s">
        <v>15</v>
      </c>
      <c r="AS75" s="11" t="s">
        <v>6</v>
      </c>
      <c r="AT75" s="14" t="s">
        <v>196</v>
      </c>
      <c r="AU75" s="190">
        <f t="shared" si="12"/>
        <v>0</v>
      </c>
      <c r="AV75" s="190">
        <f t="shared" si="13"/>
        <v>0</v>
      </c>
      <c r="AW75" s="80" t="str">
        <f t="shared" si="14"/>
        <v/>
      </c>
      <c r="AX75" s="156" t="str">
        <f t="shared" si="15"/>
        <v/>
      </c>
    </row>
    <row r="76" spans="1:50" ht="14.5" customHeight="1" x14ac:dyDescent="0.35">
      <c r="A76" s="297"/>
      <c r="B76" s="201" t="s">
        <v>104</v>
      </c>
      <c r="C76" s="202">
        <v>4</v>
      </c>
      <c r="D76" s="75"/>
      <c r="E76" s="93"/>
      <c r="F76" s="93"/>
      <c r="G76" s="86"/>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76"/>
      <c r="AR76" s="10" t="s">
        <v>10</v>
      </c>
      <c r="AS76" s="11" t="s">
        <v>9</v>
      </c>
      <c r="AT76" s="14" t="s">
        <v>160</v>
      </c>
      <c r="AU76" s="190">
        <f t="shared" si="12"/>
        <v>0</v>
      </c>
      <c r="AV76" s="190">
        <f t="shared" si="13"/>
        <v>0</v>
      </c>
      <c r="AW76" s="80" t="str">
        <f t="shared" si="14"/>
        <v/>
      </c>
      <c r="AX76" s="156" t="str">
        <f t="shared" si="15"/>
        <v/>
      </c>
    </row>
    <row r="77" spans="1:50" ht="14.5" customHeight="1" x14ac:dyDescent="0.35">
      <c r="A77" s="297"/>
      <c r="B77" s="201" t="s">
        <v>105</v>
      </c>
      <c r="C77" s="202">
        <v>4</v>
      </c>
      <c r="D77" s="75"/>
      <c r="E77" s="93"/>
      <c r="F77" s="93"/>
      <c r="G77" s="86"/>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76"/>
      <c r="AR77" s="10" t="s">
        <v>10</v>
      </c>
      <c r="AS77" s="11" t="s">
        <v>9</v>
      </c>
      <c r="AT77" s="14" t="s">
        <v>161</v>
      </c>
      <c r="AU77" s="190">
        <f t="shared" si="12"/>
        <v>0</v>
      </c>
      <c r="AV77" s="190">
        <f t="shared" si="13"/>
        <v>0</v>
      </c>
      <c r="AW77" s="80" t="str">
        <f t="shared" si="14"/>
        <v/>
      </c>
      <c r="AX77" s="156" t="str">
        <f t="shared" si="15"/>
        <v/>
      </c>
    </row>
    <row r="78" spans="1:50" ht="14.5" customHeight="1" x14ac:dyDescent="0.35">
      <c r="A78" s="297"/>
      <c r="B78" s="201" t="s">
        <v>192</v>
      </c>
      <c r="C78" s="202">
        <v>2</v>
      </c>
      <c r="D78" s="75"/>
      <c r="E78" s="93"/>
      <c r="F78" s="86"/>
      <c r="G78" s="86"/>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76"/>
      <c r="AR78" s="10" t="s">
        <v>15</v>
      </c>
      <c r="AS78" s="11" t="s">
        <v>6</v>
      </c>
      <c r="AT78" s="14" t="s">
        <v>197</v>
      </c>
      <c r="AU78" s="190">
        <f t="shared" si="12"/>
        <v>0</v>
      </c>
      <c r="AV78" s="190">
        <f t="shared" si="13"/>
        <v>0</v>
      </c>
      <c r="AW78" s="80" t="str">
        <f t="shared" si="14"/>
        <v/>
      </c>
      <c r="AX78" s="156" t="str">
        <f t="shared" si="15"/>
        <v/>
      </c>
    </row>
    <row r="79" spans="1:50" ht="14.5" customHeight="1" x14ac:dyDescent="0.35">
      <c r="A79" s="297"/>
      <c r="B79" s="201" t="s">
        <v>193</v>
      </c>
      <c r="C79" s="202">
        <v>2</v>
      </c>
      <c r="D79" s="75"/>
      <c r="E79" s="93"/>
      <c r="F79" s="86"/>
      <c r="G79" s="86"/>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76"/>
      <c r="AR79" s="10" t="s">
        <v>15</v>
      </c>
      <c r="AS79" s="11" t="s">
        <v>6</v>
      </c>
      <c r="AT79" s="12" t="s">
        <v>198</v>
      </c>
      <c r="AU79" s="190">
        <f t="shared" si="12"/>
        <v>0</v>
      </c>
      <c r="AV79" s="190">
        <f t="shared" si="13"/>
        <v>0</v>
      </c>
      <c r="AW79" s="80" t="str">
        <f t="shared" si="14"/>
        <v/>
      </c>
      <c r="AX79" s="156" t="str">
        <f t="shared" si="15"/>
        <v/>
      </c>
    </row>
    <row r="80" spans="1:50" ht="14.5" customHeight="1" x14ac:dyDescent="0.35">
      <c r="A80" s="297"/>
      <c r="B80" s="201" t="s">
        <v>194</v>
      </c>
      <c r="C80" s="202">
        <v>1</v>
      </c>
      <c r="D80" s="75"/>
      <c r="E80" s="93"/>
      <c r="F80" s="86"/>
      <c r="G80" s="86"/>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76"/>
      <c r="AR80" s="10" t="s">
        <v>15</v>
      </c>
      <c r="AS80" s="11" t="s">
        <v>9</v>
      </c>
      <c r="AT80" s="12" t="s">
        <v>199</v>
      </c>
      <c r="AU80" s="190">
        <f t="shared" si="12"/>
        <v>0</v>
      </c>
      <c r="AV80" s="190">
        <f t="shared" si="13"/>
        <v>0</v>
      </c>
      <c r="AW80" s="80" t="str">
        <f t="shared" si="14"/>
        <v/>
      </c>
      <c r="AX80" s="156" t="str">
        <f t="shared" si="15"/>
        <v/>
      </c>
    </row>
    <row r="81" spans="1:50" ht="14.5" customHeight="1" x14ac:dyDescent="0.35">
      <c r="A81" s="297"/>
      <c r="B81" s="201" t="s">
        <v>195</v>
      </c>
      <c r="C81" s="202">
        <v>3</v>
      </c>
      <c r="D81" s="75"/>
      <c r="E81" s="93"/>
      <c r="F81" s="93"/>
      <c r="G81" s="86"/>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76"/>
      <c r="AR81" s="10" t="s">
        <v>15</v>
      </c>
      <c r="AS81" s="11" t="s">
        <v>9</v>
      </c>
      <c r="AT81" s="12" t="s">
        <v>168</v>
      </c>
      <c r="AU81" s="190">
        <f t="shared" si="12"/>
        <v>0</v>
      </c>
      <c r="AV81" s="190">
        <f t="shared" si="13"/>
        <v>0</v>
      </c>
      <c r="AW81" s="80" t="str">
        <f t="shared" si="14"/>
        <v/>
      </c>
      <c r="AX81" s="156" t="str">
        <f t="shared" si="15"/>
        <v/>
      </c>
    </row>
    <row r="82" spans="1:50" ht="14.5" customHeight="1" x14ac:dyDescent="0.35">
      <c r="A82" s="297"/>
      <c r="B82" s="201" t="s">
        <v>148</v>
      </c>
      <c r="C82" s="202">
        <v>3</v>
      </c>
      <c r="D82" s="75"/>
      <c r="E82" s="93"/>
      <c r="F82" s="93"/>
      <c r="G82" s="86"/>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76"/>
      <c r="AR82" s="10" t="s">
        <v>79</v>
      </c>
      <c r="AS82" s="11" t="s">
        <v>8</v>
      </c>
      <c r="AT82" s="12" t="s">
        <v>200</v>
      </c>
      <c r="AU82" s="190">
        <f t="shared" si="12"/>
        <v>0</v>
      </c>
      <c r="AV82" s="190">
        <f t="shared" si="13"/>
        <v>0</v>
      </c>
      <c r="AW82" s="80" t="str">
        <f t="shared" si="14"/>
        <v/>
      </c>
      <c r="AX82" s="156" t="str">
        <f t="shared" si="15"/>
        <v/>
      </c>
    </row>
    <row r="83" spans="1:50" ht="14.5" customHeight="1" x14ac:dyDescent="0.35">
      <c r="A83" s="297"/>
      <c r="B83" s="201" t="s">
        <v>153</v>
      </c>
      <c r="C83" s="202">
        <v>5</v>
      </c>
      <c r="D83" s="75"/>
      <c r="E83" s="93"/>
      <c r="F83" s="93"/>
      <c r="G83" s="86"/>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76"/>
      <c r="AR83" s="10" t="s">
        <v>11</v>
      </c>
      <c r="AS83" s="11" t="s">
        <v>9</v>
      </c>
      <c r="AT83" s="12"/>
      <c r="AU83" s="190">
        <f t="shared" si="12"/>
        <v>0</v>
      </c>
      <c r="AV83" s="190">
        <f t="shared" si="13"/>
        <v>0</v>
      </c>
      <c r="AW83" s="80" t="str">
        <f t="shared" si="14"/>
        <v/>
      </c>
      <c r="AX83" s="156" t="str">
        <f t="shared" si="15"/>
        <v/>
      </c>
    </row>
    <row r="84" spans="1:50" ht="14.5" customHeight="1" x14ac:dyDescent="0.35">
      <c r="A84" s="297"/>
      <c r="B84" s="201" t="s">
        <v>154</v>
      </c>
      <c r="C84" s="202">
        <v>3</v>
      </c>
      <c r="D84" s="75"/>
      <c r="E84" s="93"/>
      <c r="F84" s="93"/>
      <c r="G84" s="86"/>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76"/>
      <c r="AR84" s="10" t="s">
        <v>7</v>
      </c>
      <c r="AS84" s="11" t="s">
        <v>8</v>
      </c>
      <c r="AT84" s="12"/>
      <c r="AU84" s="190">
        <f t="shared" si="12"/>
        <v>0</v>
      </c>
      <c r="AV84" s="190">
        <f t="shared" si="13"/>
        <v>0</v>
      </c>
      <c r="AW84" s="80" t="str">
        <f t="shared" si="14"/>
        <v/>
      </c>
      <c r="AX84" s="156" t="str">
        <f t="shared" si="15"/>
        <v/>
      </c>
    </row>
    <row r="85" spans="1:50" ht="14.5" customHeight="1" x14ac:dyDescent="0.35">
      <c r="A85" s="297"/>
      <c r="B85" s="201" t="s">
        <v>150</v>
      </c>
      <c r="C85" s="202">
        <v>4</v>
      </c>
      <c r="D85" s="75"/>
      <c r="E85" s="93"/>
      <c r="F85" s="93"/>
      <c r="G85" s="86"/>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76"/>
      <c r="AR85" s="10" t="s">
        <v>79</v>
      </c>
      <c r="AS85" s="11" t="s">
        <v>8</v>
      </c>
      <c r="AT85" s="12"/>
      <c r="AU85" s="190">
        <f t="shared" si="12"/>
        <v>0</v>
      </c>
      <c r="AV85" s="190">
        <f t="shared" si="13"/>
        <v>0</v>
      </c>
      <c r="AW85" s="80" t="str">
        <f t="shared" si="14"/>
        <v/>
      </c>
      <c r="AX85" s="156" t="str">
        <f t="shared" si="15"/>
        <v/>
      </c>
    </row>
    <row r="86" spans="1:50" ht="14.5" customHeight="1" thickBot="1" x14ac:dyDescent="0.4">
      <c r="A86" s="298"/>
      <c r="B86" s="203">
        <v>25</v>
      </c>
      <c r="C86" s="204">
        <v>6</v>
      </c>
      <c r="D86" s="75"/>
      <c r="E86" s="93"/>
      <c r="F86" s="86"/>
      <c r="G86" s="86"/>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76"/>
      <c r="AR86" s="10" t="s">
        <v>79</v>
      </c>
      <c r="AS86" s="11" t="s">
        <v>8</v>
      </c>
      <c r="AT86" s="12"/>
      <c r="AU86" s="190">
        <f t="shared" si="12"/>
        <v>0</v>
      </c>
      <c r="AV86" s="190">
        <f t="shared" si="13"/>
        <v>0</v>
      </c>
      <c r="AW86" s="80" t="str">
        <f t="shared" si="14"/>
        <v/>
      </c>
      <c r="AX86" s="156" t="str">
        <f t="shared" si="15"/>
        <v/>
      </c>
    </row>
    <row r="87" spans="1:50" ht="14.5" customHeight="1" thickBot="1" x14ac:dyDescent="0.4">
      <c r="A87" s="205"/>
      <c r="B87" s="206"/>
      <c r="C87" s="207"/>
      <c r="D87" s="94"/>
      <c r="E87" s="94"/>
      <c r="F87" s="94"/>
      <c r="G87" s="94"/>
      <c r="H87" s="94"/>
      <c r="I87" s="94"/>
      <c r="J87" s="94"/>
      <c r="K87" s="94"/>
      <c r="L87" s="94"/>
      <c r="M87" s="94"/>
      <c r="N87" s="94"/>
      <c r="O87" s="94"/>
      <c r="P87" s="94"/>
      <c r="Q87" s="94"/>
      <c r="R87" s="94"/>
      <c r="S87" s="94"/>
      <c r="T87" s="94"/>
      <c r="U87" s="94"/>
      <c r="V87" s="94"/>
      <c r="W87" s="94"/>
      <c r="X87" s="94"/>
      <c r="Y87" s="94"/>
      <c r="Z87" s="94"/>
      <c r="AA87" s="94"/>
      <c r="AB87" s="94"/>
      <c r="AC87" s="94"/>
      <c r="AD87" s="94"/>
      <c r="AE87" s="94"/>
      <c r="AF87" s="94"/>
      <c r="AG87" s="94"/>
      <c r="AH87" s="94"/>
      <c r="AI87" s="94"/>
      <c r="AJ87" s="94"/>
      <c r="AK87" s="94"/>
      <c r="AL87" s="94"/>
      <c r="AM87" s="94"/>
      <c r="AN87" s="94"/>
      <c r="AO87" s="94"/>
      <c r="AP87" s="94"/>
      <c r="AQ87" s="77"/>
      <c r="AR87" s="191"/>
      <c r="AS87" s="191"/>
      <c r="AT87" s="191"/>
      <c r="AU87" s="191"/>
      <c r="AV87" s="191"/>
      <c r="AW87" s="81" t="str">
        <f t="shared" ref="AW87:AW110" si="16">IF(COUNTBLANK(D87:AQ87)=40,"",SUM(D87:AQ87)/COUNTA(D87:AQ87))</f>
        <v/>
      </c>
      <c r="AX87" s="82" t="str">
        <f t="shared" ref="AX87:AX110" si="17">IF(COUNTBLANK(D87:AQ87)=40,"",AU87/(COUNTA(D87:AQ87)*C87))</f>
        <v/>
      </c>
    </row>
    <row r="88" spans="1:50" ht="14.5" customHeight="1" x14ac:dyDescent="0.35">
      <c r="A88" s="296" t="s">
        <v>18</v>
      </c>
      <c r="B88" s="199" t="s">
        <v>82</v>
      </c>
      <c r="C88" s="200">
        <v>1</v>
      </c>
      <c r="D88" s="75"/>
      <c r="E88" s="93"/>
      <c r="F88" s="86"/>
      <c r="G88" s="86"/>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76"/>
      <c r="AR88" s="10" t="s">
        <v>7</v>
      </c>
      <c r="AS88" s="11" t="s">
        <v>8</v>
      </c>
      <c r="AT88" s="9"/>
      <c r="AU88" s="190">
        <f t="shared" ref="AU88:AU107" si="18">SUM(D88:AQ88)</f>
        <v>0</v>
      </c>
      <c r="AV88" s="190">
        <f t="shared" ref="AV88:AV122" si="19">COUNTA(D88:AQ88)*C88</f>
        <v>0</v>
      </c>
      <c r="AW88" s="80" t="str">
        <f t="shared" si="16"/>
        <v/>
      </c>
      <c r="AX88" s="156" t="str">
        <f t="shared" si="17"/>
        <v/>
      </c>
    </row>
    <row r="89" spans="1:50" ht="14.5" customHeight="1" x14ac:dyDescent="0.35">
      <c r="A89" s="297"/>
      <c r="B89" s="201" t="s">
        <v>83</v>
      </c>
      <c r="C89" s="202">
        <v>1</v>
      </c>
      <c r="D89" s="75"/>
      <c r="E89" s="93"/>
      <c r="F89" s="86"/>
      <c r="G89" s="86"/>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76"/>
      <c r="AR89" s="10" t="s">
        <v>7</v>
      </c>
      <c r="AS89" s="11" t="s">
        <v>8</v>
      </c>
      <c r="AT89" s="9"/>
      <c r="AU89" s="190">
        <f t="shared" si="18"/>
        <v>0</v>
      </c>
      <c r="AV89" s="190">
        <f t="shared" si="19"/>
        <v>0</v>
      </c>
      <c r="AW89" s="80" t="str">
        <f t="shared" si="16"/>
        <v/>
      </c>
      <c r="AX89" s="156" t="str">
        <f t="shared" si="17"/>
        <v/>
      </c>
    </row>
    <row r="90" spans="1:50" ht="14.5" customHeight="1" x14ac:dyDescent="0.35">
      <c r="A90" s="297"/>
      <c r="B90" s="201" t="s">
        <v>201</v>
      </c>
      <c r="C90" s="202">
        <v>1</v>
      </c>
      <c r="D90" s="75"/>
      <c r="E90" s="93"/>
      <c r="F90" s="86"/>
      <c r="G90" s="86"/>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76"/>
      <c r="AR90" s="10" t="s">
        <v>7</v>
      </c>
      <c r="AS90" s="11" t="s">
        <v>6</v>
      </c>
      <c r="AT90" s="9"/>
      <c r="AU90" s="190">
        <f t="shared" si="18"/>
        <v>0</v>
      </c>
      <c r="AV90" s="190">
        <f t="shared" si="19"/>
        <v>0</v>
      </c>
      <c r="AW90" s="80" t="str">
        <f t="shared" si="16"/>
        <v/>
      </c>
      <c r="AX90" s="156" t="str">
        <f t="shared" si="17"/>
        <v/>
      </c>
    </row>
    <row r="91" spans="1:50" ht="14.5" customHeight="1" x14ac:dyDescent="0.35">
      <c r="A91" s="297"/>
      <c r="B91" s="201" t="s">
        <v>84</v>
      </c>
      <c r="C91" s="202">
        <v>1</v>
      </c>
      <c r="D91" s="75"/>
      <c r="E91" s="93"/>
      <c r="F91" s="86"/>
      <c r="G91" s="86"/>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76"/>
      <c r="AR91" s="10" t="s">
        <v>10</v>
      </c>
      <c r="AS91" s="11" t="s">
        <v>8</v>
      </c>
      <c r="AT91" s="9"/>
      <c r="AU91" s="190">
        <f t="shared" si="18"/>
        <v>0</v>
      </c>
      <c r="AV91" s="190">
        <f t="shared" si="19"/>
        <v>0</v>
      </c>
      <c r="AW91" s="80" t="str">
        <f t="shared" si="16"/>
        <v/>
      </c>
      <c r="AX91" s="156" t="str">
        <f t="shared" si="17"/>
        <v/>
      </c>
    </row>
    <row r="92" spans="1:50" ht="14.5" customHeight="1" x14ac:dyDescent="0.35">
      <c r="A92" s="297"/>
      <c r="B92" s="201" t="s">
        <v>85</v>
      </c>
      <c r="C92" s="202">
        <v>1</v>
      </c>
      <c r="D92" s="75"/>
      <c r="E92" s="93"/>
      <c r="F92" s="86"/>
      <c r="G92" s="86"/>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76"/>
      <c r="AR92" s="10" t="s">
        <v>10</v>
      </c>
      <c r="AS92" s="11" t="s">
        <v>8</v>
      </c>
      <c r="AT92" s="9"/>
      <c r="AU92" s="190">
        <f t="shared" si="18"/>
        <v>0</v>
      </c>
      <c r="AV92" s="190">
        <f t="shared" si="19"/>
        <v>0</v>
      </c>
      <c r="AW92" s="80" t="str">
        <f t="shared" si="16"/>
        <v/>
      </c>
      <c r="AX92" s="156" t="str">
        <f t="shared" si="17"/>
        <v/>
      </c>
    </row>
    <row r="93" spans="1:50" ht="14.5" customHeight="1" x14ac:dyDescent="0.35">
      <c r="A93" s="297"/>
      <c r="B93" s="201" t="s">
        <v>188</v>
      </c>
      <c r="C93" s="202">
        <v>1</v>
      </c>
      <c r="D93" s="75"/>
      <c r="E93" s="93"/>
      <c r="F93" s="86"/>
      <c r="G93" s="86"/>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76"/>
      <c r="AR93" s="10" t="s">
        <v>10</v>
      </c>
      <c r="AS93" s="11" t="s">
        <v>8</v>
      </c>
      <c r="AT93" s="12"/>
      <c r="AU93" s="190">
        <f t="shared" si="18"/>
        <v>0</v>
      </c>
      <c r="AV93" s="190">
        <f t="shared" si="19"/>
        <v>0</v>
      </c>
      <c r="AW93" s="80" t="str">
        <f t="shared" si="16"/>
        <v/>
      </c>
      <c r="AX93" s="156" t="str">
        <f t="shared" si="17"/>
        <v/>
      </c>
    </row>
    <row r="94" spans="1:50" ht="14.5" customHeight="1" x14ac:dyDescent="0.35">
      <c r="A94" s="297"/>
      <c r="B94" s="201" t="s">
        <v>189</v>
      </c>
      <c r="C94" s="202">
        <v>2</v>
      </c>
      <c r="D94" s="75"/>
      <c r="E94" s="93"/>
      <c r="F94" s="86"/>
      <c r="G94" s="86"/>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76"/>
      <c r="AR94" s="10" t="s">
        <v>10</v>
      </c>
      <c r="AS94" s="11" t="s">
        <v>8</v>
      </c>
      <c r="AT94" s="12"/>
      <c r="AU94" s="190">
        <f t="shared" si="18"/>
        <v>0</v>
      </c>
      <c r="AV94" s="190">
        <f t="shared" si="19"/>
        <v>0</v>
      </c>
      <c r="AW94" s="80" t="str">
        <f t="shared" si="16"/>
        <v/>
      </c>
      <c r="AX94" s="156" t="str">
        <f t="shared" si="17"/>
        <v/>
      </c>
    </row>
    <row r="95" spans="1:50" ht="14.5" customHeight="1" x14ac:dyDescent="0.35">
      <c r="A95" s="297"/>
      <c r="B95" s="201" t="s">
        <v>106</v>
      </c>
      <c r="C95" s="202">
        <v>1</v>
      </c>
      <c r="D95" s="75"/>
      <c r="E95" s="93"/>
      <c r="F95" s="86"/>
      <c r="G95" s="86"/>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76"/>
      <c r="AR95" s="10" t="s">
        <v>10</v>
      </c>
      <c r="AS95" s="11" t="s">
        <v>8</v>
      </c>
      <c r="AT95" s="12"/>
      <c r="AU95" s="190">
        <f t="shared" si="18"/>
        <v>0</v>
      </c>
      <c r="AV95" s="190">
        <f t="shared" si="19"/>
        <v>0</v>
      </c>
      <c r="AW95" s="80" t="str">
        <f t="shared" si="16"/>
        <v/>
      </c>
      <c r="AX95" s="156" t="str">
        <f t="shared" si="17"/>
        <v/>
      </c>
    </row>
    <row r="96" spans="1:50" ht="14.5" customHeight="1" x14ac:dyDescent="0.35">
      <c r="A96" s="297"/>
      <c r="B96" s="201" t="s">
        <v>86</v>
      </c>
      <c r="C96" s="202">
        <v>1</v>
      </c>
      <c r="D96" s="75"/>
      <c r="E96" s="93"/>
      <c r="F96" s="86"/>
      <c r="G96" s="86"/>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76"/>
      <c r="AR96" s="10" t="s">
        <v>10</v>
      </c>
      <c r="AS96" s="11" t="s">
        <v>8</v>
      </c>
      <c r="AT96" s="12"/>
      <c r="AU96" s="190">
        <f t="shared" ref="AU96:AU99" si="20">SUM(D96:AQ96)</f>
        <v>0</v>
      </c>
      <c r="AV96" s="190">
        <f t="shared" ref="AV96:AV99" si="21">COUNTA(D96:AQ96)*C96</f>
        <v>0</v>
      </c>
      <c r="AW96" s="80" t="str">
        <f t="shared" si="16"/>
        <v/>
      </c>
      <c r="AX96" s="156" t="str">
        <f t="shared" si="17"/>
        <v/>
      </c>
    </row>
    <row r="97" spans="1:50" ht="14.5" customHeight="1" x14ac:dyDescent="0.35">
      <c r="A97" s="297"/>
      <c r="B97" s="201" t="s">
        <v>87</v>
      </c>
      <c r="C97" s="202">
        <v>1</v>
      </c>
      <c r="D97" s="75"/>
      <c r="E97" s="93"/>
      <c r="F97" s="86"/>
      <c r="G97" s="86"/>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76"/>
      <c r="AR97" s="10" t="s">
        <v>10</v>
      </c>
      <c r="AS97" s="11" t="s">
        <v>8</v>
      </c>
      <c r="AT97" s="12"/>
      <c r="AU97" s="190">
        <f t="shared" si="20"/>
        <v>0</v>
      </c>
      <c r="AV97" s="190">
        <f t="shared" si="21"/>
        <v>0</v>
      </c>
      <c r="AW97" s="80" t="str">
        <f t="shared" si="16"/>
        <v/>
      </c>
      <c r="AX97" s="156" t="str">
        <f t="shared" si="17"/>
        <v/>
      </c>
    </row>
    <row r="98" spans="1:50" ht="14.5" customHeight="1" x14ac:dyDescent="0.35">
      <c r="A98" s="297"/>
      <c r="B98" s="201" t="s">
        <v>88</v>
      </c>
      <c r="C98" s="202">
        <v>1</v>
      </c>
      <c r="D98" s="75"/>
      <c r="E98" s="93"/>
      <c r="F98" s="86"/>
      <c r="G98" s="86"/>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76"/>
      <c r="AR98" s="10" t="s">
        <v>10</v>
      </c>
      <c r="AS98" s="11" t="s">
        <v>8</v>
      </c>
      <c r="AT98" s="12"/>
      <c r="AU98" s="190">
        <f t="shared" si="20"/>
        <v>0</v>
      </c>
      <c r="AV98" s="190">
        <f t="shared" si="21"/>
        <v>0</v>
      </c>
      <c r="AW98" s="80" t="str">
        <f t="shared" si="16"/>
        <v/>
      </c>
      <c r="AX98" s="156" t="str">
        <f t="shared" si="17"/>
        <v/>
      </c>
    </row>
    <row r="99" spans="1:50" ht="14.5" customHeight="1" x14ac:dyDescent="0.35">
      <c r="A99" s="297"/>
      <c r="B99" s="201" t="s">
        <v>123</v>
      </c>
      <c r="C99" s="202">
        <v>2</v>
      </c>
      <c r="D99" s="75"/>
      <c r="E99" s="93"/>
      <c r="F99" s="86"/>
      <c r="G99" s="86"/>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c r="AN99" s="93"/>
      <c r="AO99" s="93"/>
      <c r="AP99" s="93"/>
      <c r="AQ99" s="76"/>
      <c r="AR99" s="10" t="s">
        <v>10</v>
      </c>
      <c r="AS99" s="11" t="s">
        <v>8</v>
      </c>
      <c r="AT99" s="12"/>
      <c r="AU99" s="190">
        <f t="shared" si="20"/>
        <v>0</v>
      </c>
      <c r="AV99" s="190">
        <f t="shared" si="21"/>
        <v>0</v>
      </c>
      <c r="AW99" s="80" t="str">
        <f t="shared" si="16"/>
        <v/>
      </c>
      <c r="AX99" s="156" t="str">
        <f t="shared" si="17"/>
        <v/>
      </c>
    </row>
    <row r="100" spans="1:50" ht="14.5" customHeight="1" x14ac:dyDescent="0.35">
      <c r="A100" s="297"/>
      <c r="B100" s="201" t="s">
        <v>124</v>
      </c>
      <c r="C100" s="202">
        <v>1</v>
      </c>
      <c r="D100" s="75"/>
      <c r="E100" s="93"/>
      <c r="F100" s="86"/>
      <c r="G100" s="86"/>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c r="AO100" s="93"/>
      <c r="AP100" s="93"/>
      <c r="AQ100" s="76"/>
      <c r="AR100" s="10" t="s">
        <v>10</v>
      </c>
      <c r="AS100" s="11" t="s">
        <v>8</v>
      </c>
      <c r="AT100" s="12"/>
      <c r="AU100" s="190">
        <f t="shared" si="18"/>
        <v>0</v>
      </c>
      <c r="AV100" s="190">
        <f t="shared" si="19"/>
        <v>0</v>
      </c>
      <c r="AW100" s="80" t="str">
        <f t="shared" si="16"/>
        <v/>
      </c>
      <c r="AX100" s="156" t="str">
        <f t="shared" si="17"/>
        <v/>
      </c>
    </row>
    <row r="101" spans="1:50" ht="14.5" customHeight="1" x14ac:dyDescent="0.35">
      <c r="A101" s="297"/>
      <c r="B101" s="201" t="s">
        <v>90</v>
      </c>
      <c r="C101" s="202">
        <v>1</v>
      </c>
      <c r="D101" s="75"/>
      <c r="E101" s="93"/>
      <c r="F101" s="86"/>
      <c r="G101" s="86"/>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c r="AO101" s="93"/>
      <c r="AP101" s="93"/>
      <c r="AQ101" s="76"/>
      <c r="AR101" s="10" t="s">
        <v>10</v>
      </c>
      <c r="AS101" s="11" t="s">
        <v>8</v>
      </c>
      <c r="AT101" s="12"/>
      <c r="AU101" s="190">
        <f t="shared" si="18"/>
        <v>0</v>
      </c>
      <c r="AV101" s="190">
        <f t="shared" si="19"/>
        <v>0</v>
      </c>
      <c r="AW101" s="80" t="str">
        <f t="shared" si="16"/>
        <v/>
      </c>
      <c r="AX101" s="156" t="str">
        <f t="shared" si="17"/>
        <v/>
      </c>
    </row>
    <row r="102" spans="1:50" ht="14.5" customHeight="1" x14ac:dyDescent="0.35">
      <c r="A102" s="297"/>
      <c r="B102" s="201" t="s">
        <v>202</v>
      </c>
      <c r="C102" s="202">
        <v>2</v>
      </c>
      <c r="D102" s="75"/>
      <c r="E102" s="93"/>
      <c r="F102" s="86"/>
      <c r="G102" s="86"/>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c r="AN102" s="93"/>
      <c r="AO102" s="93"/>
      <c r="AP102" s="93"/>
      <c r="AQ102" s="76"/>
      <c r="AR102" s="10" t="s">
        <v>10</v>
      </c>
      <c r="AS102" s="11" t="s">
        <v>8</v>
      </c>
      <c r="AT102" s="12"/>
      <c r="AU102" s="190">
        <f t="shared" si="18"/>
        <v>0</v>
      </c>
      <c r="AV102" s="190">
        <f t="shared" si="19"/>
        <v>0</v>
      </c>
      <c r="AW102" s="80" t="str">
        <f t="shared" si="16"/>
        <v/>
      </c>
      <c r="AX102" s="156" t="str">
        <f t="shared" si="17"/>
        <v/>
      </c>
    </row>
    <row r="103" spans="1:50" ht="14.5" customHeight="1" x14ac:dyDescent="0.35">
      <c r="A103" s="297"/>
      <c r="B103" s="201" t="s">
        <v>203</v>
      </c>
      <c r="C103" s="202">
        <v>1</v>
      </c>
      <c r="D103" s="75"/>
      <c r="E103" s="93"/>
      <c r="F103" s="86"/>
      <c r="G103" s="86"/>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c r="AO103" s="93"/>
      <c r="AP103" s="93"/>
      <c r="AQ103" s="76"/>
      <c r="AR103" s="10" t="s">
        <v>10</v>
      </c>
      <c r="AS103" s="11" t="s">
        <v>8</v>
      </c>
      <c r="AT103" s="12"/>
      <c r="AU103" s="190">
        <f t="shared" si="18"/>
        <v>0</v>
      </c>
      <c r="AV103" s="190">
        <f t="shared" si="19"/>
        <v>0</v>
      </c>
      <c r="AW103" s="80" t="str">
        <f t="shared" si="16"/>
        <v/>
      </c>
      <c r="AX103" s="156" t="str">
        <f t="shared" si="17"/>
        <v/>
      </c>
    </row>
    <row r="104" spans="1:50" ht="14.5" customHeight="1" x14ac:dyDescent="0.35">
      <c r="A104" s="297"/>
      <c r="B104" s="201" t="s">
        <v>92</v>
      </c>
      <c r="C104" s="202">
        <v>1</v>
      </c>
      <c r="D104" s="75"/>
      <c r="E104" s="93"/>
      <c r="F104" s="86"/>
      <c r="G104" s="86"/>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76"/>
      <c r="AR104" s="10" t="s">
        <v>11</v>
      </c>
      <c r="AS104" s="11" t="s">
        <v>8</v>
      </c>
      <c r="AT104" s="12"/>
      <c r="AU104" s="190">
        <f t="shared" si="18"/>
        <v>0</v>
      </c>
      <c r="AV104" s="190">
        <f t="shared" si="19"/>
        <v>0</v>
      </c>
      <c r="AW104" s="80" t="str">
        <f t="shared" si="16"/>
        <v/>
      </c>
      <c r="AX104" s="156" t="str">
        <f t="shared" si="17"/>
        <v/>
      </c>
    </row>
    <row r="105" spans="1:50" ht="14.5" customHeight="1" x14ac:dyDescent="0.35">
      <c r="A105" s="297"/>
      <c r="B105" s="201" t="s">
        <v>107</v>
      </c>
      <c r="C105" s="202">
        <v>2</v>
      </c>
      <c r="D105" s="75"/>
      <c r="E105" s="93"/>
      <c r="F105" s="86"/>
      <c r="G105" s="86"/>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76"/>
      <c r="AR105" s="10" t="s">
        <v>11</v>
      </c>
      <c r="AS105" s="11" t="s">
        <v>8</v>
      </c>
      <c r="AT105" s="12"/>
      <c r="AU105" s="190">
        <f t="shared" si="18"/>
        <v>0</v>
      </c>
      <c r="AV105" s="190">
        <f t="shared" si="19"/>
        <v>0</v>
      </c>
      <c r="AW105" s="80" t="str">
        <f t="shared" si="16"/>
        <v/>
      </c>
      <c r="AX105" s="156" t="str">
        <f t="shared" si="17"/>
        <v/>
      </c>
    </row>
    <row r="106" spans="1:50" ht="14.5" customHeight="1" x14ac:dyDescent="0.35">
      <c r="A106" s="297"/>
      <c r="B106" s="201" t="s">
        <v>93</v>
      </c>
      <c r="C106" s="202">
        <v>5</v>
      </c>
      <c r="D106" s="75"/>
      <c r="E106" s="93"/>
      <c r="F106" s="93"/>
      <c r="G106" s="86"/>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76"/>
      <c r="AR106" s="10" t="s">
        <v>10</v>
      </c>
      <c r="AS106" s="11" t="s">
        <v>9</v>
      </c>
      <c r="AT106" s="12"/>
      <c r="AU106" s="190">
        <f t="shared" si="18"/>
        <v>0</v>
      </c>
      <c r="AV106" s="190">
        <f t="shared" si="19"/>
        <v>0</v>
      </c>
      <c r="AW106" s="80" t="str">
        <f t="shared" si="16"/>
        <v/>
      </c>
      <c r="AX106" s="156" t="str">
        <f t="shared" si="17"/>
        <v/>
      </c>
    </row>
    <row r="107" spans="1:50" ht="14.5" customHeight="1" x14ac:dyDescent="0.35">
      <c r="A107" s="297"/>
      <c r="B107" s="201" t="s">
        <v>125</v>
      </c>
      <c r="C107" s="202">
        <v>2</v>
      </c>
      <c r="D107" s="75"/>
      <c r="E107" s="93"/>
      <c r="F107" s="86"/>
      <c r="G107" s="86"/>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93"/>
      <c r="AP107" s="93"/>
      <c r="AQ107" s="76"/>
      <c r="AR107" s="10" t="s">
        <v>79</v>
      </c>
      <c r="AS107" s="11" t="s">
        <v>8</v>
      </c>
      <c r="AT107" s="12"/>
      <c r="AU107" s="190">
        <f t="shared" si="18"/>
        <v>0</v>
      </c>
      <c r="AV107" s="190">
        <f t="shared" si="19"/>
        <v>0</v>
      </c>
      <c r="AW107" s="80" t="str">
        <f t="shared" si="16"/>
        <v/>
      </c>
      <c r="AX107" s="156" t="str">
        <f t="shared" si="17"/>
        <v/>
      </c>
    </row>
    <row r="108" spans="1:50" ht="14.5" customHeight="1" x14ac:dyDescent="0.35">
      <c r="A108" s="297"/>
      <c r="B108" s="201" t="s">
        <v>126</v>
      </c>
      <c r="C108" s="202">
        <v>2</v>
      </c>
      <c r="D108" s="75"/>
      <c r="E108" s="93"/>
      <c r="F108" s="86"/>
      <c r="G108" s="86"/>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c r="AO108" s="93"/>
      <c r="AP108" s="93"/>
      <c r="AQ108" s="76"/>
      <c r="AR108" s="10" t="s">
        <v>79</v>
      </c>
      <c r="AS108" s="11" t="s">
        <v>8</v>
      </c>
      <c r="AT108" s="12"/>
      <c r="AU108" s="190">
        <f t="shared" ref="AU108:AU147" si="22">SUM(D108:AQ108)</f>
        <v>0</v>
      </c>
      <c r="AV108" s="190">
        <f t="shared" si="19"/>
        <v>0</v>
      </c>
      <c r="AW108" s="80" t="str">
        <f t="shared" si="16"/>
        <v/>
      </c>
      <c r="AX108" s="156" t="str">
        <f t="shared" si="17"/>
        <v/>
      </c>
    </row>
    <row r="109" spans="1:50" ht="14.5" customHeight="1" x14ac:dyDescent="0.35">
      <c r="A109" s="297"/>
      <c r="B109" s="201" t="s">
        <v>204</v>
      </c>
      <c r="C109" s="202">
        <v>4</v>
      </c>
      <c r="D109" s="75"/>
      <c r="E109" s="93"/>
      <c r="F109" s="93"/>
      <c r="G109" s="86"/>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93"/>
      <c r="AP109" s="93"/>
      <c r="AQ109" s="76"/>
      <c r="AR109" s="10" t="s">
        <v>79</v>
      </c>
      <c r="AS109" s="11" t="s">
        <v>9</v>
      </c>
      <c r="AT109" s="12"/>
      <c r="AU109" s="190">
        <f t="shared" si="22"/>
        <v>0</v>
      </c>
      <c r="AV109" s="190">
        <f t="shared" si="19"/>
        <v>0</v>
      </c>
      <c r="AW109" s="80" t="str">
        <f t="shared" si="16"/>
        <v/>
      </c>
      <c r="AX109" s="156" t="str">
        <f t="shared" si="17"/>
        <v/>
      </c>
    </row>
    <row r="110" spans="1:50" ht="14.5" customHeight="1" x14ac:dyDescent="0.35">
      <c r="A110" s="297"/>
      <c r="B110" s="201" t="s">
        <v>110</v>
      </c>
      <c r="C110" s="202">
        <v>2</v>
      </c>
      <c r="D110" s="75"/>
      <c r="E110" s="93"/>
      <c r="F110" s="86"/>
      <c r="G110" s="86"/>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76"/>
      <c r="AR110" s="10" t="s">
        <v>15</v>
      </c>
      <c r="AS110" s="11" t="s">
        <v>8</v>
      </c>
      <c r="AT110" s="12"/>
      <c r="AU110" s="190">
        <f t="shared" si="22"/>
        <v>0</v>
      </c>
      <c r="AV110" s="190">
        <f t="shared" si="19"/>
        <v>0</v>
      </c>
      <c r="AW110" s="80" t="str">
        <f t="shared" si="16"/>
        <v/>
      </c>
      <c r="AX110" s="156" t="str">
        <f t="shared" si="17"/>
        <v/>
      </c>
    </row>
    <row r="111" spans="1:50" ht="14.5" customHeight="1" x14ac:dyDescent="0.35">
      <c r="A111" s="297"/>
      <c r="B111" s="201" t="s">
        <v>111</v>
      </c>
      <c r="C111" s="202">
        <v>2</v>
      </c>
      <c r="D111" s="75"/>
      <c r="E111" s="93"/>
      <c r="F111" s="86"/>
      <c r="G111" s="86"/>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c r="AN111" s="93"/>
      <c r="AO111" s="93"/>
      <c r="AP111" s="93"/>
      <c r="AQ111" s="76"/>
      <c r="AR111" s="10" t="s">
        <v>15</v>
      </c>
      <c r="AS111" s="11" t="s">
        <v>6</v>
      </c>
      <c r="AT111" s="14"/>
      <c r="AU111" s="190">
        <f t="shared" si="22"/>
        <v>0</v>
      </c>
      <c r="AV111" s="190">
        <f t="shared" si="19"/>
        <v>0</v>
      </c>
      <c r="AW111" s="80" t="str">
        <f t="shared" ref="AW111:AW148" si="23">IF(COUNTBLANK(D111:AQ111)=40,"",SUM(D111:AQ111)/COUNTA(D111:AQ111))</f>
        <v/>
      </c>
      <c r="AX111" s="156" t="str">
        <f t="shared" ref="AX111:AX156" si="24">IF(COUNTBLANK(D111:AQ111)=40,"",AU111/(COUNTA(D111:AQ111)*C111))</f>
        <v/>
      </c>
    </row>
    <row r="112" spans="1:50" ht="14.5" customHeight="1" x14ac:dyDescent="0.35">
      <c r="A112" s="297"/>
      <c r="B112" s="201" t="s">
        <v>96</v>
      </c>
      <c r="C112" s="202">
        <v>4</v>
      </c>
      <c r="D112" s="75"/>
      <c r="E112" s="93"/>
      <c r="F112" s="93"/>
      <c r="G112" s="86"/>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c r="AO112" s="93"/>
      <c r="AP112" s="93"/>
      <c r="AQ112" s="76"/>
      <c r="AR112" s="10" t="s">
        <v>7</v>
      </c>
      <c r="AS112" s="11" t="s">
        <v>9</v>
      </c>
      <c r="AT112" s="14"/>
      <c r="AU112" s="190">
        <f t="shared" si="22"/>
        <v>0</v>
      </c>
      <c r="AV112" s="190">
        <f t="shared" si="19"/>
        <v>0</v>
      </c>
      <c r="AW112" s="80" t="str">
        <f t="shared" si="23"/>
        <v/>
      </c>
      <c r="AX112" s="156" t="str">
        <f t="shared" si="24"/>
        <v/>
      </c>
    </row>
    <row r="113" spans="1:50" ht="14.5" customHeight="1" x14ac:dyDescent="0.35">
      <c r="A113" s="297"/>
      <c r="B113" s="201" t="s">
        <v>142</v>
      </c>
      <c r="C113" s="202">
        <v>1</v>
      </c>
      <c r="D113" s="75"/>
      <c r="E113" s="93"/>
      <c r="F113" s="86"/>
      <c r="G113" s="86"/>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c r="AO113" s="93"/>
      <c r="AP113" s="93"/>
      <c r="AQ113" s="76"/>
      <c r="AR113" s="10" t="s">
        <v>10</v>
      </c>
      <c r="AS113" s="11" t="s">
        <v>6</v>
      </c>
      <c r="AT113" s="14"/>
      <c r="AU113" s="190">
        <f t="shared" si="22"/>
        <v>0</v>
      </c>
      <c r="AV113" s="190">
        <f t="shared" si="19"/>
        <v>0</v>
      </c>
      <c r="AW113" s="80" t="str">
        <f t="shared" si="23"/>
        <v/>
      </c>
      <c r="AX113" s="156" t="str">
        <f t="shared" si="24"/>
        <v/>
      </c>
    </row>
    <row r="114" spans="1:50" ht="14.5" customHeight="1" x14ac:dyDescent="0.35">
      <c r="A114" s="297"/>
      <c r="B114" s="201" t="s">
        <v>114</v>
      </c>
      <c r="C114" s="202">
        <v>1</v>
      </c>
      <c r="D114" s="75"/>
      <c r="E114" s="93"/>
      <c r="F114" s="86"/>
      <c r="G114" s="86"/>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76"/>
      <c r="AR114" s="10" t="s">
        <v>10</v>
      </c>
      <c r="AS114" s="11" t="s">
        <v>8</v>
      </c>
      <c r="AT114" s="14"/>
      <c r="AU114" s="190">
        <f t="shared" si="22"/>
        <v>0</v>
      </c>
      <c r="AV114" s="190">
        <f t="shared" si="19"/>
        <v>0</v>
      </c>
      <c r="AW114" s="80" t="str">
        <f t="shared" si="23"/>
        <v/>
      </c>
      <c r="AX114" s="156" t="str">
        <f t="shared" si="24"/>
        <v/>
      </c>
    </row>
    <row r="115" spans="1:50" ht="14.5" customHeight="1" x14ac:dyDescent="0.35">
      <c r="A115" s="297"/>
      <c r="B115" s="201" t="s">
        <v>143</v>
      </c>
      <c r="C115" s="202">
        <v>3</v>
      </c>
      <c r="D115" s="75"/>
      <c r="E115" s="93"/>
      <c r="F115" s="93"/>
      <c r="G115" s="86"/>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c r="AO115" s="93"/>
      <c r="AP115" s="93"/>
      <c r="AQ115" s="76"/>
      <c r="AR115" s="10" t="s">
        <v>10</v>
      </c>
      <c r="AS115" s="11" t="s">
        <v>8</v>
      </c>
      <c r="AT115" s="14"/>
      <c r="AU115" s="190">
        <f t="shared" si="22"/>
        <v>0</v>
      </c>
      <c r="AV115" s="190">
        <f t="shared" si="19"/>
        <v>0</v>
      </c>
      <c r="AW115" s="80" t="str">
        <f t="shared" si="23"/>
        <v/>
      </c>
      <c r="AX115" s="156" t="str">
        <f t="shared" si="24"/>
        <v/>
      </c>
    </row>
    <row r="116" spans="1:50" ht="14.5" customHeight="1" x14ac:dyDescent="0.35">
      <c r="A116" s="297"/>
      <c r="B116" s="201" t="s">
        <v>98</v>
      </c>
      <c r="C116" s="202">
        <v>5</v>
      </c>
      <c r="D116" s="75"/>
      <c r="E116" s="93"/>
      <c r="F116" s="93"/>
      <c r="G116" s="86"/>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c r="AO116" s="93"/>
      <c r="AP116" s="93"/>
      <c r="AQ116" s="76"/>
      <c r="AR116" s="10" t="s">
        <v>79</v>
      </c>
      <c r="AS116" s="11" t="s">
        <v>9</v>
      </c>
      <c r="AT116" s="14" t="s">
        <v>159</v>
      </c>
      <c r="AU116" s="190">
        <f t="shared" si="22"/>
        <v>0</v>
      </c>
      <c r="AV116" s="190">
        <f t="shared" si="19"/>
        <v>0</v>
      </c>
      <c r="AW116" s="80" t="str">
        <f t="shared" si="23"/>
        <v/>
      </c>
      <c r="AX116" s="156" t="str">
        <f t="shared" si="24"/>
        <v/>
      </c>
    </row>
    <row r="117" spans="1:50" ht="14.5" customHeight="1" x14ac:dyDescent="0.35">
      <c r="A117" s="297"/>
      <c r="B117" s="201" t="s">
        <v>99</v>
      </c>
      <c r="C117" s="202">
        <v>3</v>
      </c>
      <c r="D117" s="75"/>
      <c r="E117" s="93"/>
      <c r="F117" s="93"/>
      <c r="G117" s="86"/>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c r="AN117" s="93"/>
      <c r="AO117" s="93"/>
      <c r="AP117" s="93"/>
      <c r="AQ117" s="76"/>
      <c r="AR117" s="10" t="s">
        <v>11</v>
      </c>
      <c r="AS117" s="11" t="s">
        <v>8</v>
      </c>
      <c r="AT117" s="14"/>
      <c r="AU117" s="190">
        <f t="shared" si="22"/>
        <v>0</v>
      </c>
      <c r="AV117" s="190">
        <f t="shared" si="19"/>
        <v>0</v>
      </c>
      <c r="AW117" s="80" t="str">
        <f t="shared" si="23"/>
        <v/>
      </c>
      <c r="AX117" s="156" t="str">
        <f t="shared" si="24"/>
        <v/>
      </c>
    </row>
    <row r="118" spans="1:50" ht="14.5" customHeight="1" x14ac:dyDescent="0.35">
      <c r="A118" s="297"/>
      <c r="B118" s="201" t="s">
        <v>205</v>
      </c>
      <c r="C118" s="202">
        <v>1</v>
      </c>
      <c r="D118" s="75"/>
      <c r="E118" s="93"/>
      <c r="F118" s="86"/>
      <c r="G118" s="86"/>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93"/>
      <c r="AO118" s="93"/>
      <c r="AP118" s="93"/>
      <c r="AQ118" s="76"/>
      <c r="AR118" s="10" t="s">
        <v>79</v>
      </c>
      <c r="AS118" s="11" t="s">
        <v>6</v>
      </c>
      <c r="AT118" s="14" t="s">
        <v>213</v>
      </c>
      <c r="AU118" s="190">
        <f t="shared" si="22"/>
        <v>0</v>
      </c>
      <c r="AV118" s="190">
        <f t="shared" si="19"/>
        <v>0</v>
      </c>
      <c r="AW118" s="80" t="str">
        <f t="shared" si="23"/>
        <v/>
      </c>
      <c r="AX118" s="156" t="str">
        <f t="shared" si="24"/>
        <v/>
      </c>
    </row>
    <row r="119" spans="1:50" ht="14.5" customHeight="1" x14ac:dyDescent="0.35">
      <c r="A119" s="297"/>
      <c r="B119" s="201" t="s">
        <v>206</v>
      </c>
      <c r="C119" s="202">
        <v>1</v>
      </c>
      <c r="D119" s="75"/>
      <c r="E119" s="93"/>
      <c r="F119" s="86"/>
      <c r="G119" s="86"/>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c r="AN119" s="93"/>
      <c r="AO119" s="93"/>
      <c r="AP119" s="93"/>
      <c r="AQ119" s="76"/>
      <c r="AR119" s="10" t="s">
        <v>79</v>
      </c>
      <c r="AS119" s="11" t="s">
        <v>6</v>
      </c>
      <c r="AT119" s="14" t="s">
        <v>214</v>
      </c>
      <c r="AU119" s="190">
        <f t="shared" si="22"/>
        <v>0</v>
      </c>
      <c r="AV119" s="190">
        <f t="shared" si="19"/>
        <v>0</v>
      </c>
      <c r="AW119" s="80" t="str">
        <f t="shared" si="23"/>
        <v/>
      </c>
      <c r="AX119" s="156" t="str">
        <f t="shared" si="24"/>
        <v/>
      </c>
    </row>
    <row r="120" spans="1:50" ht="14.5" customHeight="1" x14ac:dyDescent="0.35">
      <c r="A120" s="297"/>
      <c r="B120" s="201" t="s">
        <v>101</v>
      </c>
      <c r="C120" s="202">
        <v>3</v>
      </c>
      <c r="D120" s="75"/>
      <c r="E120" s="93"/>
      <c r="F120" s="93"/>
      <c r="G120" s="86"/>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c r="AN120" s="93"/>
      <c r="AO120" s="93"/>
      <c r="AP120" s="93"/>
      <c r="AQ120" s="76"/>
      <c r="AR120" s="10" t="s">
        <v>7</v>
      </c>
      <c r="AS120" s="11" t="s">
        <v>6</v>
      </c>
      <c r="AT120" s="14"/>
      <c r="AU120" s="190">
        <f t="shared" si="22"/>
        <v>0</v>
      </c>
      <c r="AV120" s="190">
        <f t="shared" si="19"/>
        <v>0</v>
      </c>
      <c r="AW120" s="80" t="str">
        <f t="shared" si="23"/>
        <v/>
      </c>
      <c r="AX120" s="156" t="str">
        <f t="shared" si="24"/>
        <v/>
      </c>
    </row>
    <row r="121" spans="1:50" ht="14.5" customHeight="1" x14ac:dyDescent="0.35">
      <c r="A121" s="297"/>
      <c r="B121" s="201" t="s">
        <v>102</v>
      </c>
      <c r="C121" s="202">
        <v>2</v>
      </c>
      <c r="D121" s="75"/>
      <c r="E121" s="93"/>
      <c r="F121" s="86"/>
      <c r="G121" s="86"/>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c r="AN121" s="93"/>
      <c r="AO121" s="93"/>
      <c r="AP121" s="93"/>
      <c r="AQ121" s="76"/>
      <c r="AR121" s="10" t="s">
        <v>7</v>
      </c>
      <c r="AS121" s="11" t="s">
        <v>6</v>
      </c>
      <c r="AT121" s="14"/>
      <c r="AU121" s="190">
        <f t="shared" si="22"/>
        <v>0</v>
      </c>
      <c r="AV121" s="190">
        <f t="shared" si="19"/>
        <v>0</v>
      </c>
      <c r="AW121" s="80" t="str">
        <f t="shared" si="23"/>
        <v/>
      </c>
      <c r="AX121" s="156" t="str">
        <f t="shared" si="24"/>
        <v/>
      </c>
    </row>
    <row r="122" spans="1:50" ht="14.5" customHeight="1" x14ac:dyDescent="0.35">
      <c r="A122" s="297"/>
      <c r="B122" s="201" t="s">
        <v>103</v>
      </c>
      <c r="C122" s="202">
        <v>3</v>
      </c>
      <c r="D122" s="75"/>
      <c r="E122" s="93"/>
      <c r="F122" s="93"/>
      <c r="G122" s="86"/>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76"/>
      <c r="AR122" s="10" t="s">
        <v>7</v>
      </c>
      <c r="AS122" s="11" t="s">
        <v>9</v>
      </c>
      <c r="AT122" s="14"/>
      <c r="AU122" s="190">
        <f t="shared" si="22"/>
        <v>0</v>
      </c>
      <c r="AV122" s="190">
        <f t="shared" si="19"/>
        <v>0</v>
      </c>
      <c r="AW122" s="80" t="str">
        <f t="shared" si="23"/>
        <v/>
      </c>
      <c r="AX122" s="156" t="str">
        <f t="shared" si="24"/>
        <v/>
      </c>
    </row>
    <row r="123" spans="1:50" ht="14.5" customHeight="1" x14ac:dyDescent="0.35">
      <c r="A123" s="297"/>
      <c r="B123" s="201" t="s">
        <v>207</v>
      </c>
      <c r="C123" s="202">
        <v>2</v>
      </c>
      <c r="D123" s="75"/>
      <c r="E123" s="93"/>
      <c r="F123" s="86"/>
      <c r="G123" s="86"/>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76"/>
      <c r="AR123" s="10" t="s">
        <v>5</v>
      </c>
      <c r="AS123" s="11" t="s">
        <v>6</v>
      </c>
      <c r="AT123" s="14" t="s">
        <v>164</v>
      </c>
      <c r="AU123" s="190">
        <f t="shared" si="22"/>
        <v>0</v>
      </c>
      <c r="AV123" s="190">
        <f t="shared" ref="AV123:AV124" si="25">COUNTA(D123:AQ123)*C123</f>
        <v>0</v>
      </c>
      <c r="AW123" s="80" t="str">
        <f t="shared" si="23"/>
        <v/>
      </c>
      <c r="AX123" s="156" t="str">
        <f t="shared" si="24"/>
        <v/>
      </c>
    </row>
    <row r="124" spans="1:50" ht="14.5" customHeight="1" x14ac:dyDescent="0.35">
      <c r="A124" s="297"/>
      <c r="B124" s="201" t="s">
        <v>208</v>
      </c>
      <c r="C124" s="202">
        <v>1</v>
      </c>
      <c r="D124" s="75"/>
      <c r="E124" s="93"/>
      <c r="F124" s="86"/>
      <c r="G124" s="86"/>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76"/>
      <c r="AR124" s="10" t="s">
        <v>5</v>
      </c>
      <c r="AS124" s="11" t="s">
        <v>6</v>
      </c>
      <c r="AT124" s="14" t="s">
        <v>215</v>
      </c>
      <c r="AU124" s="190">
        <f t="shared" si="22"/>
        <v>0</v>
      </c>
      <c r="AV124" s="190">
        <f t="shared" si="25"/>
        <v>0</v>
      </c>
      <c r="AW124" s="80" t="str">
        <f t="shared" si="23"/>
        <v/>
      </c>
      <c r="AX124" s="156" t="str">
        <f t="shared" si="24"/>
        <v/>
      </c>
    </row>
    <row r="125" spans="1:50" ht="14.5" customHeight="1" x14ac:dyDescent="0.35">
      <c r="A125" s="297"/>
      <c r="B125" s="201" t="s">
        <v>209</v>
      </c>
      <c r="C125" s="202">
        <v>1</v>
      </c>
      <c r="D125" s="75"/>
      <c r="E125" s="93"/>
      <c r="F125" s="86"/>
      <c r="G125" s="86"/>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76"/>
      <c r="AR125" s="10" t="s">
        <v>5</v>
      </c>
      <c r="AS125" s="11" t="s">
        <v>6</v>
      </c>
      <c r="AT125" s="14" t="s">
        <v>216</v>
      </c>
      <c r="AU125" s="190">
        <f t="shared" ref="AU125:AU129" si="26">SUM(D125:AQ125)</f>
        <v>0</v>
      </c>
      <c r="AV125" s="190">
        <f t="shared" ref="AV125:AV129" si="27">COUNTA(D125:AQ125)*C125</f>
        <v>0</v>
      </c>
      <c r="AW125" s="80" t="str">
        <f t="shared" si="23"/>
        <v/>
      </c>
      <c r="AX125" s="156" t="str">
        <f t="shared" si="24"/>
        <v/>
      </c>
    </row>
    <row r="126" spans="1:50" ht="14.5" customHeight="1" x14ac:dyDescent="0.35">
      <c r="A126" s="297"/>
      <c r="B126" s="201" t="s">
        <v>210</v>
      </c>
      <c r="C126" s="202">
        <v>3</v>
      </c>
      <c r="D126" s="75"/>
      <c r="E126" s="93"/>
      <c r="F126" s="93"/>
      <c r="G126" s="86"/>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c r="AQ126" s="76"/>
      <c r="AR126" s="10" t="s">
        <v>79</v>
      </c>
      <c r="AS126" s="11" t="s">
        <v>9</v>
      </c>
      <c r="AT126" s="14" t="s">
        <v>217</v>
      </c>
      <c r="AU126" s="190">
        <f t="shared" si="26"/>
        <v>0</v>
      </c>
      <c r="AV126" s="190">
        <f t="shared" si="27"/>
        <v>0</v>
      </c>
      <c r="AW126" s="80" t="str">
        <f t="shared" si="23"/>
        <v/>
      </c>
      <c r="AX126" s="156" t="str">
        <f t="shared" si="24"/>
        <v/>
      </c>
    </row>
    <row r="127" spans="1:50" ht="14.5" customHeight="1" x14ac:dyDescent="0.35">
      <c r="A127" s="297"/>
      <c r="B127" s="201" t="s">
        <v>211</v>
      </c>
      <c r="C127" s="202">
        <v>1</v>
      </c>
      <c r="D127" s="75"/>
      <c r="E127" s="93"/>
      <c r="F127" s="86"/>
      <c r="G127" s="86"/>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c r="AQ127" s="76"/>
      <c r="AR127" s="10" t="s">
        <v>5</v>
      </c>
      <c r="AS127" s="11" t="s">
        <v>9</v>
      </c>
      <c r="AT127" s="14" t="s">
        <v>218</v>
      </c>
      <c r="AU127" s="190">
        <f t="shared" si="26"/>
        <v>0</v>
      </c>
      <c r="AV127" s="190">
        <f t="shared" si="27"/>
        <v>0</v>
      </c>
      <c r="AW127" s="80" t="str">
        <f t="shared" si="23"/>
        <v/>
      </c>
      <c r="AX127" s="156" t="str">
        <f t="shared" si="24"/>
        <v/>
      </c>
    </row>
    <row r="128" spans="1:50" ht="14.5" customHeight="1" x14ac:dyDescent="0.35">
      <c r="A128" s="297"/>
      <c r="B128" s="201" t="s">
        <v>146</v>
      </c>
      <c r="C128" s="202">
        <v>5</v>
      </c>
      <c r="D128" s="75"/>
      <c r="E128" s="93"/>
      <c r="F128" s="93"/>
      <c r="G128" s="86"/>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c r="AQ128" s="76"/>
      <c r="AR128" s="10" t="s">
        <v>79</v>
      </c>
      <c r="AS128" s="11" t="s">
        <v>8</v>
      </c>
      <c r="AT128" s="14" t="s">
        <v>200</v>
      </c>
      <c r="AU128" s="190">
        <f t="shared" si="26"/>
        <v>0</v>
      </c>
      <c r="AV128" s="190">
        <f t="shared" si="27"/>
        <v>0</v>
      </c>
      <c r="AW128" s="80" t="str">
        <f t="shared" ref="AW128:AW135" si="28">IF(COUNTBLANK(D128:AQ128)=40,"",SUM(D128:AQ128)/COUNTA(D128:AQ128))</f>
        <v/>
      </c>
      <c r="AX128" s="156" t="str">
        <f t="shared" ref="AX128:AX135" si="29">IF(COUNTBLANK(D128:AQ128)=40,"",AU128/(COUNTA(D128:AQ128)*C128))</f>
        <v/>
      </c>
    </row>
    <row r="129" spans="1:50" ht="14.5" customHeight="1" x14ac:dyDescent="0.35">
      <c r="A129" s="297"/>
      <c r="B129" s="201" t="s">
        <v>147</v>
      </c>
      <c r="C129" s="202">
        <v>4</v>
      </c>
      <c r="D129" s="75"/>
      <c r="E129" s="93"/>
      <c r="F129" s="93"/>
      <c r="G129" s="86"/>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76"/>
      <c r="AR129" s="10" t="s">
        <v>79</v>
      </c>
      <c r="AS129" s="11" t="s">
        <v>9</v>
      </c>
      <c r="AT129" s="12" t="s">
        <v>162</v>
      </c>
      <c r="AU129" s="190">
        <f t="shared" si="26"/>
        <v>0</v>
      </c>
      <c r="AV129" s="190">
        <f t="shared" si="27"/>
        <v>0</v>
      </c>
      <c r="AW129" s="80" t="str">
        <f t="shared" si="28"/>
        <v/>
      </c>
      <c r="AX129" s="156" t="str">
        <f t="shared" si="29"/>
        <v/>
      </c>
    </row>
    <row r="130" spans="1:50" ht="14.5" customHeight="1" x14ac:dyDescent="0.35">
      <c r="A130" s="297"/>
      <c r="B130" s="201" t="s">
        <v>116</v>
      </c>
      <c r="C130" s="202">
        <v>2</v>
      </c>
      <c r="D130" s="75"/>
      <c r="E130" s="93"/>
      <c r="F130" s="86"/>
      <c r="G130" s="86"/>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c r="AO130" s="93"/>
      <c r="AP130" s="93"/>
      <c r="AQ130" s="76"/>
      <c r="AR130" s="10" t="s">
        <v>11</v>
      </c>
      <c r="AS130" s="11" t="s">
        <v>8</v>
      </c>
      <c r="AT130" s="12"/>
      <c r="AU130" s="190">
        <f t="shared" ref="AU130:AU135" si="30">SUM(D130:AQ130)</f>
        <v>0</v>
      </c>
      <c r="AV130" s="190">
        <f t="shared" ref="AV130:AV135" si="31">COUNTA(D130:AQ130)*C130</f>
        <v>0</v>
      </c>
      <c r="AW130" s="80" t="str">
        <f t="shared" si="28"/>
        <v/>
      </c>
      <c r="AX130" s="156" t="str">
        <f t="shared" si="29"/>
        <v/>
      </c>
    </row>
    <row r="131" spans="1:50" ht="14.5" customHeight="1" x14ac:dyDescent="0.35">
      <c r="A131" s="297"/>
      <c r="B131" s="201" t="s">
        <v>117</v>
      </c>
      <c r="C131" s="202">
        <v>3</v>
      </c>
      <c r="D131" s="75"/>
      <c r="E131" s="93"/>
      <c r="F131" s="93"/>
      <c r="G131" s="86"/>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c r="AO131" s="93"/>
      <c r="AP131" s="93"/>
      <c r="AQ131" s="76"/>
      <c r="AR131" s="10" t="s">
        <v>11</v>
      </c>
      <c r="AS131" s="11" t="s">
        <v>6</v>
      </c>
      <c r="AT131" s="12"/>
      <c r="AU131" s="190">
        <f t="shared" si="30"/>
        <v>0</v>
      </c>
      <c r="AV131" s="190">
        <f t="shared" si="31"/>
        <v>0</v>
      </c>
      <c r="AW131" s="80" t="str">
        <f t="shared" si="28"/>
        <v/>
      </c>
      <c r="AX131" s="156" t="str">
        <f t="shared" si="29"/>
        <v/>
      </c>
    </row>
    <row r="132" spans="1:50" ht="14.5" customHeight="1" x14ac:dyDescent="0.35">
      <c r="A132" s="297"/>
      <c r="B132" s="201" t="s">
        <v>212</v>
      </c>
      <c r="C132" s="202">
        <v>2</v>
      </c>
      <c r="D132" s="75"/>
      <c r="E132" s="93"/>
      <c r="F132" s="86"/>
      <c r="G132" s="86"/>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c r="AK132" s="93"/>
      <c r="AL132" s="93"/>
      <c r="AM132" s="93"/>
      <c r="AN132" s="93"/>
      <c r="AO132" s="93"/>
      <c r="AP132" s="93"/>
      <c r="AQ132" s="76"/>
      <c r="AR132" s="10" t="s">
        <v>11</v>
      </c>
      <c r="AS132" s="11" t="s">
        <v>6</v>
      </c>
      <c r="AT132" s="12"/>
      <c r="AU132" s="190">
        <f t="shared" si="30"/>
        <v>0</v>
      </c>
      <c r="AV132" s="190">
        <f t="shared" si="31"/>
        <v>0</v>
      </c>
      <c r="AW132" s="80" t="str">
        <f t="shared" si="28"/>
        <v/>
      </c>
      <c r="AX132" s="156" t="str">
        <f t="shared" si="29"/>
        <v/>
      </c>
    </row>
    <row r="133" spans="1:50" ht="14.5" customHeight="1" x14ac:dyDescent="0.35">
      <c r="A133" s="297"/>
      <c r="B133" s="201" t="s">
        <v>118</v>
      </c>
      <c r="C133" s="202">
        <v>1</v>
      </c>
      <c r="D133" s="75"/>
      <c r="E133" s="93"/>
      <c r="F133" s="86"/>
      <c r="G133" s="86"/>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c r="AN133" s="93"/>
      <c r="AO133" s="93"/>
      <c r="AP133" s="93"/>
      <c r="AQ133" s="76"/>
      <c r="AR133" s="10" t="s">
        <v>5</v>
      </c>
      <c r="AS133" s="11" t="s">
        <v>9</v>
      </c>
      <c r="AT133" s="12"/>
      <c r="AU133" s="190">
        <f t="shared" si="30"/>
        <v>0</v>
      </c>
      <c r="AV133" s="190">
        <f t="shared" si="31"/>
        <v>0</v>
      </c>
      <c r="AW133" s="80" t="str">
        <f t="shared" si="28"/>
        <v/>
      </c>
      <c r="AX133" s="156" t="str">
        <f t="shared" si="29"/>
        <v/>
      </c>
    </row>
    <row r="134" spans="1:50" ht="14.5" customHeight="1" x14ac:dyDescent="0.35">
      <c r="A134" s="297"/>
      <c r="B134" s="201" t="s">
        <v>119</v>
      </c>
      <c r="C134" s="202">
        <v>3</v>
      </c>
      <c r="D134" s="75"/>
      <c r="E134" s="93"/>
      <c r="F134" s="93"/>
      <c r="G134" s="86"/>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c r="AK134" s="93"/>
      <c r="AL134" s="93"/>
      <c r="AM134" s="93"/>
      <c r="AN134" s="93"/>
      <c r="AO134" s="93"/>
      <c r="AP134" s="93"/>
      <c r="AQ134" s="76"/>
      <c r="AR134" s="10" t="s">
        <v>5</v>
      </c>
      <c r="AS134" s="11" t="s">
        <v>9</v>
      </c>
      <c r="AT134" s="12"/>
      <c r="AU134" s="190">
        <f t="shared" si="30"/>
        <v>0</v>
      </c>
      <c r="AV134" s="190">
        <f t="shared" si="31"/>
        <v>0</v>
      </c>
      <c r="AW134" s="80" t="str">
        <f t="shared" si="28"/>
        <v/>
      </c>
      <c r="AX134" s="156" t="str">
        <f t="shared" si="29"/>
        <v/>
      </c>
    </row>
    <row r="135" spans="1:50" ht="14.5" customHeight="1" thickBot="1" x14ac:dyDescent="0.4">
      <c r="A135" s="298"/>
      <c r="B135" s="203" t="s">
        <v>154</v>
      </c>
      <c r="C135" s="204">
        <v>6</v>
      </c>
      <c r="D135" s="75"/>
      <c r="E135" s="93"/>
      <c r="F135" s="86"/>
      <c r="G135" s="86"/>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c r="AK135" s="93"/>
      <c r="AL135" s="93"/>
      <c r="AM135" s="93"/>
      <c r="AN135" s="93"/>
      <c r="AO135" s="93"/>
      <c r="AP135" s="93"/>
      <c r="AQ135" s="76"/>
      <c r="AR135" s="10" t="s">
        <v>11</v>
      </c>
      <c r="AS135" s="11" t="s">
        <v>9</v>
      </c>
      <c r="AT135" s="12"/>
      <c r="AU135" s="190">
        <f t="shared" si="30"/>
        <v>0</v>
      </c>
      <c r="AV135" s="190">
        <f t="shared" si="31"/>
        <v>0</v>
      </c>
      <c r="AW135" s="80" t="str">
        <f t="shared" si="28"/>
        <v/>
      </c>
      <c r="AX135" s="156" t="str">
        <f t="shared" si="29"/>
        <v/>
      </c>
    </row>
    <row r="136" spans="1:50" ht="14.5" customHeight="1" thickBot="1" x14ac:dyDescent="0.4">
      <c r="A136" s="205"/>
      <c r="B136" s="206"/>
      <c r="C136" s="207"/>
      <c r="D136" s="94"/>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c r="AC136" s="94"/>
      <c r="AD136" s="94"/>
      <c r="AE136" s="94"/>
      <c r="AF136" s="94"/>
      <c r="AG136" s="94"/>
      <c r="AH136" s="94"/>
      <c r="AI136" s="94"/>
      <c r="AJ136" s="94"/>
      <c r="AK136" s="94"/>
      <c r="AL136" s="94"/>
      <c r="AM136" s="94"/>
      <c r="AN136" s="94"/>
      <c r="AO136" s="94"/>
      <c r="AP136" s="94"/>
      <c r="AQ136" s="77"/>
      <c r="AR136" s="191"/>
      <c r="AS136" s="191"/>
      <c r="AT136" s="191"/>
      <c r="AU136" s="191"/>
      <c r="AV136" s="191"/>
      <c r="AW136" s="83" t="str">
        <f t="shared" si="23"/>
        <v/>
      </c>
      <c r="AX136" s="84" t="str">
        <f t="shared" si="24"/>
        <v/>
      </c>
    </row>
    <row r="137" spans="1:50" ht="14.5" customHeight="1" x14ac:dyDescent="0.35">
      <c r="A137" s="296" t="s">
        <v>19</v>
      </c>
      <c r="B137" s="199" t="s">
        <v>120</v>
      </c>
      <c r="C137" s="200">
        <v>1</v>
      </c>
      <c r="D137" s="75"/>
      <c r="E137" s="93"/>
      <c r="F137" s="86"/>
      <c r="G137" s="86"/>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c r="AK137" s="93"/>
      <c r="AL137" s="93"/>
      <c r="AM137" s="93"/>
      <c r="AN137" s="93"/>
      <c r="AO137" s="93"/>
      <c r="AP137" s="93"/>
      <c r="AQ137" s="76"/>
      <c r="AR137" s="10" t="s">
        <v>5</v>
      </c>
      <c r="AS137" s="11" t="s">
        <v>6</v>
      </c>
      <c r="AT137" s="9"/>
      <c r="AU137" s="190">
        <f t="shared" si="22"/>
        <v>0</v>
      </c>
      <c r="AV137" s="190">
        <f t="shared" ref="AV137:AV147" si="32">COUNTA(D137:AQ137)*C137</f>
        <v>0</v>
      </c>
      <c r="AW137" s="80" t="str">
        <f t="shared" si="23"/>
        <v/>
      </c>
      <c r="AX137" s="156" t="str">
        <f t="shared" si="24"/>
        <v/>
      </c>
    </row>
    <row r="138" spans="1:50" ht="14.5" customHeight="1" x14ac:dyDescent="0.35">
      <c r="A138" s="297"/>
      <c r="B138" s="201" t="s">
        <v>129</v>
      </c>
      <c r="C138" s="202">
        <v>1</v>
      </c>
      <c r="D138" s="75"/>
      <c r="E138" s="93"/>
      <c r="F138" s="86"/>
      <c r="G138" s="86"/>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c r="AK138" s="93"/>
      <c r="AL138" s="93"/>
      <c r="AM138" s="93"/>
      <c r="AN138" s="93"/>
      <c r="AO138" s="93"/>
      <c r="AP138" s="93"/>
      <c r="AQ138" s="76"/>
      <c r="AR138" s="10" t="s">
        <v>5</v>
      </c>
      <c r="AS138" s="11" t="s">
        <v>6</v>
      </c>
      <c r="AT138" s="9"/>
      <c r="AU138" s="190">
        <f t="shared" si="22"/>
        <v>0</v>
      </c>
      <c r="AV138" s="190">
        <f t="shared" si="32"/>
        <v>0</v>
      </c>
      <c r="AW138" s="80" t="str">
        <f t="shared" si="23"/>
        <v/>
      </c>
      <c r="AX138" s="156" t="str">
        <f t="shared" si="24"/>
        <v/>
      </c>
    </row>
    <row r="139" spans="1:50" ht="14.5" customHeight="1" x14ac:dyDescent="0.35">
      <c r="A139" s="297"/>
      <c r="B139" s="201" t="s">
        <v>83</v>
      </c>
      <c r="C139" s="202">
        <v>1</v>
      </c>
      <c r="D139" s="75"/>
      <c r="E139" s="93"/>
      <c r="F139" s="86"/>
      <c r="G139" s="86"/>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c r="AK139" s="93"/>
      <c r="AL139" s="93"/>
      <c r="AM139" s="93"/>
      <c r="AN139" s="93"/>
      <c r="AO139" s="93"/>
      <c r="AP139" s="93"/>
      <c r="AQ139" s="76"/>
      <c r="AR139" s="10" t="s">
        <v>5</v>
      </c>
      <c r="AS139" s="11" t="s">
        <v>6</v>
      </c>
      <c r="AT139" s="9"/>
      <c r="AU139" s="190">
        <f t="shared" si="22"/>
        <v>0</v>
      </c>
      <c r="AV139" s="190">
        <f t="shared" si="32"/>
        <v>0</v>
      </c>
      <c r="AW139" s="80" t="str">
        <f t="shared" si="23"/>
        <v/>
      </c>
      <c r="AX139" s="156" t="str">
        <f t="shared" si="24"/>
        <v/>
      </c>
    </row>
    <row r="140" spans="1:50" ht="14.5" customHeight="1" x14ac:dyDescent="0.35">
      <c r="A140" s="297"/>
      <c r="B140" s="201" t="s">
        <v>201</v>
      </c>
      <c r="C140" s="202">
        <v>2</v>
      </c>
      <c r="D140" s="75"/>
      <c r="E140" s="93"/>
      <c r="F140" s="86"/>
      <c r="G140" s="86"/>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c r="AN140" s="93"/>
      <c r="AO140" s="93"/>
      <c r="AP140" s="93"/>
      <c r="AQ140" s="76"/>
      <c r="AR140" s="10" t="s">
        <v>5</v>
      </c>
      <c r="AS140" s="11" t="s">
        <v>8</v>
      </c>
      <c r="AT140" s="9"/>
      <c r="AU140" s="190">
        <f t="shared" si="22"/>
        <v>0</v>
      </c>
      <c r="AV140" s="190">
        <f t="shared" si="32"/>
        <v>0</v>
      </c>
      <c r="AW140" s="80" t="str">
        <f t="shared" si="23"/>
        <v/>
      </c>
      <c r="AX140" s="156" t="str">
        <f t="shared" si="24"/>
        <v/>
      </c>
    </row>
    <row r="141" spans="1:50" ht="14.5" customHeight="1" x14ac:dyDescent="0.35">
      <c r="A141" s="297"/>
      <c r="B141" s="201" t="s">
        <v>219</v>
      </c>
      <c r="C141" s="202">
        <v>3</v>
      </c>
      <c r="D141" s="75"/>
      <c r="E141" s="93"/>
      <c r="F141" s="93"/>
      <c r="G141" s="86"/>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c r="AK141" s="93"/>
      <c r="AL141" s="93"/>
      <c r="AM141" s="93"/>
      <c r="AN141" s="93"/>
      <c r="AO141" s="93"/>
      <c r="AP141" s="93"/>
      <c r="AQ141" s="76"/>
      <c r="AR141" s="10" t="s">
        <v>79</v>
      </c>
      <c r="AS141" s="11" t="s">
        <v>9</v>
      </c>
      <c r="AT141" s="9"/>
      <c r="AU141" s="190">
        <f t="shared" si="22"/>
        <v>0</v>
      </c>
      <c r="AV141" s="190">
        <f t="shared" si="32"/>
        <v>0</v>
      </c>
      <c r="AW141" s="80" t="str">
        <f t="shared" si="23"/>
        <v/>
      </c>
      <c r="AX141" s="156" t="str">
        <f t="shared" si="24"/>
        <v/>
      </c>
    </row>
    <row r="142" spans="1:50" ht="14.5" customHeight="1" x14ac:dyDescent="0.35">
      <c r="A142" s="297"/>
      <c r="B142" s="201" t="s">
        <v>84</v>
      </c>
      <c r="C142" s="202">
        <v>1</v>
      </c>
      <c r="D142" s="75"/>
      <c r="E142" s="93"/>
      <c r="F142" s="86"/>
      <c r="G142" s="86"/>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c r="AK142" s="93"/>
      <c r="AL142" s="93"/>
      <c r="AM142" s="93"/>
      <c r="AN142" s="93"/>
      <c r="AO142" s="93"/>
      <c r="AP142" s="93"/>
      <c r="AQ142" s="76"/>
      <c r="AR142" s="10" t="s">
        <v>10</v>
      </c>
      <c r="AS142" s="11" t="s">
        <v>8</v>
      </c>
      <c r="AT142" s="12"/>
      <c r="AU142" s="190">
        <f t="shared" si="22"/>
        <v>0</v>
      </c>
      <c r="AV142" s="190">
        <f t="shared" si="32"/>
        <v>0</v>
      </c>
      <c r="AW142" s="80" t="str">
        <f t="shared" si="23"/>
        <v/>
      </c>
      <c r="AX142" s="156" t="str">
        <f t="shared" si="24"/>
        <v/>
      </c>
    </row>
    <row r="143" spans="1:50" ht="14.5" customHeight="1" x14ac:dyDescent="0.35">
      <c r="A143" s="297"/>
      <c r="B143" s="201" t="s">
        <v>85</v>
      </c>
      <c r="C143" s="202">
        <v>1</v>
      </c>
      <c r="D143" s="75"/>
      <c r="E143" s="93"/>
      <c r="F143" s="86"/>
      <c r="G143" s="86"/>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c r="AO143" s="93"/>
      <c r="AP143" s="93"/>
      <c r="AQ143" s="76"/>
      <c r="AR143" s="10" t="s">
        <v>10</v>
      </c>
      <c r="AS143" s="11" t="s">
        <v>8</v>
      </c>
      <c r="AT143" s="12"/>
      <c r="AU143" s="190">
        <f t="shared" si="22"/>
        <v>0</v>
      </c>
      <c r="AV143" s="190">
        <f t="shared" si="32"/>
        <v>0</v>
      </c>
      <c r="AW143" s="80" t="str">
        <f t="shared" si="23"/>
        <v/>
      </c>
      <c r="AX143" s="156" t="str">
        <f t="shared" si="24"/>
        <v/>
      </c>
    </row>
    <row r="144" spans="1:50" ht="14.5" customHeight="1" x14ac:dyDescent="0.35">
      <c r="A144" s="297"/>
      <c r="B144" s="201" t="s">
        <v>140</v>
      </c>
      <c r="C144" s="202">
        <v>6</v>
      </c>
      <c r="D144" s="75"/>
      <c r="E144" s="93"/>
      <c r="F144" s="86"/>
      <c r="G144" s="86"/>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c r="AO144" s="93"/>
      <c r="AP144" s="93"/>
      <c r="AQ144" s="76"/>
      <c r="AR144" s="10" t="s">
        <v>10</v>
      </c>
      <c r="AS144" s="11" t="s">
        <v>9</v>
      </c>
      <c r="AT144" s="12"/>
      <c r="AU144" s="190">
        <f t="shared" si="22"/>
        <v>0</v>
      </c>
      <c r="AV144" s="190">
        <f t="shared" si="32"/>
        <v>0</v>
      </c>
      <c r="AW144" s="80" t="str">
        <f t="shared" si="23"/>
        <v/>
      </c>
      <c r="AX144" s="156" t="str">
        <f t="shared" si="24"/>
        <v/>
      </c>
    </row>
    <row r="145" spans="1:50" ht="14.5" customHeight="1" x14ac:dyDescent="0.35">
      <c r="A145" s="297"/>
      <c r="B145" s="201" t="s">
        <v>106</v>
      </c>
      <c r="C145" s="202">
        <v>1</v>
      </c>
      <c r="D145" s="75"/>
      <c r="E145" s="93"/>
      <c r="F145" s="86"/>
      <c r="G145" s="86"/>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c r="AO145" s="93"/>
      <c r="AP145" s="93"/>
      <c r="AQ145" s="76"/>
      <c r="AR145" s="10" t="s">
        <v>5</v>
      </c>
      <c r="AS145" s="11" t="s">
        <v>6</v>
      </c>
      <c r="AT145" s="12"/>
      <c r="AU145" s="190">
        <f t="shared" si="22"/>
        <v>0</v>
      </c>
      <c r="AV145" s="190">
        <f t="shared" si="32"/>
        <v>0</v>
      </c>
      <c r="AW145" s="80" t="str">
        <f t="shared" si="23"/>
        <v/>
      </c>
      <c r="AX145" s="156" t="str">
        <f t="shared" si="24"/>
        <v/>
      </c>
    </row>
    <row r="146" spans="1:50" ht="14.5" customHeight="1" x14ac:dyDescent="0.35">
      <c r="A146" s="297"/>
      <c r="B146" s="201" t="s">
        <v>86</v>
      </c>
      <c r="C146" s="202">
        <v>1</v>
      </c>
      <c r="D146" s="75"/>
      <c r="E146" s="93"/>
      <c r="F146" s="86"/>
      <c r="G146" s="86"/>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c r="AG146" s="93"/>
      <c r="AH146" s="93"/>
      <c r="AI146" s="93"/>
      <c r="AJ146" s="93"/>
      <c r="AK146" s="93"/>
      <c r="AL146" s="93"/>
      <c r="AM146" s="93"/>
      <c r="AN146" s="93"/>
      <c r="AO146" s="93"/>
      <c r="AP146" s="93"/>
      <c r="AQ146" s="76"/>
      <c r="AR146" s="10" t="s">
        <v>5</v>
      </c>
      <c r="AS146" s="11" t="s">
        <v>6</v>
      </c>
      <c r="AT146" s="12"/>
      <c r="AU146" s="190">
        <f t="shared" si="22"/>
        <v>0</v>
      </c>
      <c r="AV146" s="190">
        <f t="shared" si="32"/>
        <v>0</v>
      </c>
      <c r="AW146" s="80" t="str">
        <f t="shared" si="23"/>
        <v/>
      </c>
      <c r="AX146" s="156" t="str">
        <f t="shared" si="24"/>
        <v/>
      </c>
    </row>
    <row r="147" spans="1:50" ht="14.5" customHeight="1" x14ac:dyDescent="0.35">
      <c r="A147" s="297"/>
      <c r="B147" s="201" t="s">
        <v>220</v>
      </c>
      <c r="C147" s="202">
        <v>3</v>
      </c>
      <c r="D147" s="75"/>
      <c r="E147" s="93"/>
      <c r="F147" s="93"/>
      <c r="G147" s="86"/>
      <c r="H147" s="93"/>
      <c r="I147" s="93"/>
      <c r="J147" s="93"/>
      <c r="K147" s="93"/>
      <c r="L147" s="93"/>
      <c r="M147" s="93"/>
      <c r="N147" s="93"/>
      <c r="O147" s="93"/>
      <c r="P147" s="93"/>
      <c r="Q147" s="93"/>
      <c r="R147" s="93"/>
      <c r="S147" s="93"/>
      <c r="T147" s="93"/>
      <c r="U147" s="93"/>
      <c r="V147" s="93"/>
      <c r="W147" s="93"/>
      <c r="X147" s="93"/>
      <c r="Y147" s="93"/>
      <c r="Z147" s="93"/>
      <c r="AA147" s="93"/>
      <c r="AB147" s="93"/>
      <c r="AC147" s="93"/>
      <c r="AD147" s="93"/>
      <c r="AE147" s="93"/>
      <c r="AF147" s="93"/>
      <c r="AG147" s="93"/>
      <c r="AH147" s="93"/>
      <c r="AI147" s="93"/>
      <c r="AJ147" s="93"/>
      <c r="AK147" s="93"/>
      <c r="AL147" s="93"/>
      <c r="AM147" s="93"/>
      <c r="AN147" s="93"/>
      <c r="AO147" s="93"/>
      <c r="AP147" s="93"/>
      <c r="AQ147" s="76"/>
      <c r="AR147" s="10" t="s">
        <v>79</v>
      </c>
      <c r="AS147" s="11" t="s">
        <v>8</v>
      </c>
      <c r="AT147" s="12"/>
      <c r="AU147" s="190">
        <f t="shared" si="22"/>
        <v>0</v>
      </c>
      <c r="AV147" s="190">
        <f t="shared" si="32"/>
        <v>0</v>
      </c>
      <c r="AW147" s="80" t="str">
        <f t="shared" si="23"/>
        <v/>
      </c>
      <c r="AX147" s="156" t="str">
        <f t="shared" si="24"/>
        <v/>
      </c>
    </row>
    <row r="148" spans="1:50" ht="14.5" customHeight="1" x14ac:dyDescent="0.35">
      <c r="A148" s="297"/>
      <c r="B148" s="201" t="s">
        <v>123</v>
      </c>
      <c r="C148" s="202">
        <v>1</v>
      </c>
      <c r="D148" s="75"/>
      <c r="E148" s="93"/>
      <c r="F148" s="86"/>
      <c r="G148" s="86"/>
      <c r="H148" s="93"/>
      <c r="I148" s="93"/>
      <c r="J148" s="93"/>
      <c r="K148" s="93"/>
      <c r="L148" s="93"/>
      <c r="M148" s="93"/>
      <c r="N148" s="93"/>
      <c r="O148" s="93"/>
      <c r="P148" s="93"/>
      <c r="Q148" s="93"/>
      <c r="R148" s="93"/>
      <c r="S148" s="93"/>
      <c r="T148" s="93"/>
      <c r="U148" s="93"/>
      <c r="V148" s="93"/>
      <c r="W148" s="93"/>
      <c r="X148" s="93"/>
      <c r="Y148" s="93"/>
      <c r="Z148" s="93"/>
      <c r="AA148" s="93"/>
      <c r="AB148" s="93"/>
      <c r="AC148" s="93"/>
      <c r="AD148" s="93"/>
      <c r="AE148" s="93"/>
      <c r="AF148" s="93"/>
      <c r="AG148" s="93"/>
      <c r="AH148" s="93"/>
      <c r="AI148" s="93"/>
      <c r="AJ148" s="93"/>
      <c r="AK148" s="93"/>
      <c r="AL148" s="93"/>
      <c r="AM148" s="93"/>
      <c r="AN148" s="93"/>
      <c r="AO148" s="93"/>
      <c r="AP148" s="93"/>
      <c r="AQ148" s="76"/>
      <c r="AR148" s="10" t="s">
        <v>7</v>
      </c>
      <c r="AS148" s="11" t="s">
        <v>6</v>
      </c>
      <c r="AT148" s="12"/>
      <c r="AU148" s="190">
        <f t="shared" ref="AU148:AU154" si="33">SUM(D148:AQ148)</f>
        <v>0</v>
      </c>
      <c r="AV148" s="190">
        <f t="shared" ref="AV148:AV154" si="34">COUNTA(D148:AQ148)*C148</f>
        <v>0</v>
      </c>
      <c r="AW148" s="80" t="str">
        <f t="shared" si="23"/>
        <v/>
      </c>
      <c r="AX148" s="156" t="str">
        <f t="shared" si="24"/>
        <v/>
      </c>
    </row>
    <row r="149" spans="1:50" ht="14.5" customHeight="1" x14ac:dyDescent="0.35">
      <c r="A149" s="297"/>
      <c r="B149" s="201" t="s">
        <v>124</v>
      </c>
      <c r="C149" s="202">
        <v>2</v>
      </c>
      <c r="D149" s="75"/>
      <c r="E149" s="93"/>
      <c r="F149" s="86"/>
      <c r="G149" s="86"/>
      <c r="H149" s="93"/>
      <c r="I149" s="93"/>
      <c r="J149" s="93"/>
      <c r="K149" s="93"/>
      <c r="L149" s="93"/>
      <c r="M149" s="93"/>
      <c r="N149" s="93"/>
      <c r="O149" s="93"/>
      <c r="P149" s="93"/>
      <c r="Q149" s="93"/>
      <c r="R149" s="93"/>
      <c r="S149" s="93"/>
      <c r="T149" s="93"/>
      <c r="U149" s="93"/>
      <c r="V149" s="93"/>
      <c r="W149" s="93"/>
      <c r="X149" s="93"/>
      <c r="Y149" s="93"/>
      <c r="Z149" s="93"/>
      <c r="AA149" s="93"/>
      <c r="AB149" s="93"/>
      <c r="AC149" s="93"/>
      <c r="AD149" s="93"/>
      <c r="AE149" s="93"/>
      <c r="AF149" s="93"/>
      <c r="AG149" s="93"/>
      <c r="AH149" s="93"/>
      <c r="AI149" s="93"/>
      <c r="AJ149" s="93"/>
      <c r="AK149" s="93"/>
      <c r="AL149" s="93"/>
      <c r="AM149" s="93"/>
      <c r="AN149" s="93"/>
      <c r="AO149" s="93"/>
      <c r="AP149" s="93"/>
      <c r="AQ149" s="76"/>
      <c r="AR149" s="10" t="s">
        <v>7</v>
      </c>
      <c r="AS149" s="11" t="s">
        <v>9</v>
      </c>
      <c r="AT149" s="12"/>
      <c r="AU149" s="190">
        <f t="shared" si="33"/>
        <v>0</v>
      </c>
      <c r="AV149" s="190">
        <f t="shared" si="34"/>
        <v>0</v>
      </c>
      <c r="AW149" s="80" t="str">
        <f t="shared" ref="AW149:AW164" si="35">IF(COUNTBLANK(D149:AQ149)=40,"",SUM(D149:AQ149)/COUNTA(D149:AQ149))</f>
        <v/>
      </c>
      <c r="AX149" s="156" t="str">
        <f t="shared" si="24"/>
        <v/>
      </c>
    </row>
    <row r="150" spans="1:50" ht="14.5" customHeight="1" x14ac:dyDescent="0.35">
      <c r="A150" s="297"/>
      <c r="B150" s="201" t="s">
        <v>155</v>
      </c>
      <c r="C150" s="202">
        <v>2</v>
      </c>
      <c r="D150" s="75"/>
      <c r="E150" s="93"/>
      <c r="F150" s="86"/>
      <c r="G150" s="86"/>
      <c r="H150" s="93"/>
      <c r="I150" s="93"/>
      <c r="J150" s="93"/>
      <c r="K150" s="93"/>
      <c r="L150" s="93"/>
      <c r="M150" s="93"/>
      <c r="N150" s="93"/>
      <c r="O150" s="93"/>
      <c r="P150" s="93"/>
      <c r="Q150" s="93"/>
      <c r="R150" s="93"/>
      <c r="S150" s="93"/>
      <c r="T150" s="93"/>
      <c r="U150" s="93"/>
      <c r="V150" s="93"/>
      <c r="W150" s="93"/>
      <c r="X150" s="93"/>
      <c r="Y150" s="93"/>
      <c r="Z150" s="93"/>
      <c r="AA150" s="93"/>
      <c r="AB150" s="93"/>
      <c r="AC150" s="93"/>
      <c r="AD150" s="93"/>
      <c r="AE150" s="93"/>
      <c r="AF150" s="93"/>
      <c r="AG150" s="93"/>
      <c r="AH150" s="93"/>
      <c r="AI150" s="93"/>
      <c r="AJ150" s="93"/>
      <c r="AK150" s="93"/>
      <c r="AL150" s="93"/>
      <c r="AM150" s="93"/>
      <c r="AN150" s="93"/>
      <c r="AO150" s="93"/>
      <c r="AP150" s="93"/>
      <c r="AQ150" s="76"/>
      <c r="AR150" s="10" t="s">
        <v>79</v>
      </c>
      <c r="AS150" s="11" t="s">
        <v>9</v>
      </c>
      <c r="AT150" s="12"/>
      <c r="AU150" s="190">
        <f t="shared" si="33"/>
        <v>0</v>
      </c>
      <c r="AV150" s="190">
        <f t="shared" si="34"/>
        <v>0</v>
      </c>
      <c r="AW150" s="80" t="str">
        <f t="shared" si="35"/>
        <v/>
      </c>
      <c r="AX150" s="156" t="str">
        <f t="shared" si="24"/>
        <v/>
      </c>
    </row>
    <row r="151" spans="1:50" ht="14.5" customHeight="1" x14ac:dyDescent="0.35">
      <c r="A151" s="297"/>
      <c r="B151" s="201" t="s">
        <v>141</v>
      </c>
      <c r="C151" s="202">
        <v>2</v>
      </c>
      <c r="D151" s="75"/>
      <c r="E151" s="93"/>
      <c r="F151" s="86"/>
      <c r="G151" s="86"/>
      <c r="H151" s="93"/>
      <c r="I151" s="93"/>
      <c r="J151" s="93"/>
      <c r="K151" s="93"/>
      <c r="L151" s="93"/>
      <c r="M151" s="93"/>
      <c r="N151" s="93"/>
      <c r="O151" s="93"/>
      <c r="P151" s="93"/>
      <c r="Q151" s="93"/>
      <c r="R151" s="93"/>
      <c r="S151" s="93"/>
      <c r="T151" s="93"/>
      <c r="U151" s="93"/>
      <c r="V151" s="93"/>
      <c r="W151" s="93"/>
      <c r="X151" s="93"/>
      <c r="Y151" s="93"/>
      <c r="Z151" s="93"/>
      <c r="AA151" s="93"/>
      <c r="AB151" s="93"/>
      <c r="AC151" s="93"/>
      <c r="AD151" s="93"/>
      <c r="AE151" s="93"/>
      <c r="AF151" s="93"/>
      <c r="AG151" s="93"/>
      <c r="AH151" s="93"/>
      <c r="AI151" s="93"/>
      <c r="AJ151" s="93"/>
      <c r="AK151" s="93"/>
      <c r="AL151" s="93"/>
      <c r="AM151" s="93"/>
      <c r="AN151" s="93"/>
      <c r="AO151" s="93"/>
      <c r="AP151" s="93"/>
      <c r="AQ151" s="76"/>
      <c r="AR151" s="10" t="s">
        <v>11</v>
      </c>
      <c r="AS151" s="11" t="s">
        <v>8</v>
      </c>
      <c r="AT151" s="12"/>
      <c r="AU151" s="190">
        <f t="shared" si="33"/>
        <v>0</v>
      </c>
      <c r="AV151" s="190">
        <f t="shared" si="34"/>
        <v>0</v>
      </c>
      <c r="AW151" s="80" t="str">
        <f t="shared" si="35"/>
        <v/>
      </c>
      <c r="AX151" s="156" t="str">
        <f t="shared" si="24"/>
        <v/>
      </c>
    </row>
    <row r="152" spans="1:50" ht="14.5" customHeight="1" x14ac:dyDescent="0.35">
      <c r="A152" s="297"/>
      <c r="B152" s="201" t="s">
        <v>108</v>
      </c>
      <c r="C152" s="202">
        <v>3</v>
      </c>
      <c r="D152" s="75"/>
      <c r="E152" s="93"/>
      <c r="F152" s="93"/>
      <c r="G152" s="86"/>
      <c r="H152" s="93"/>
      <c r="I152" s="93"/>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3"/>
      <c r="AG152" s="93"/>
      <c r="AH152" s="93"/>
      <c r="AI152" s="93"/>
      <c r="AJ152" s="93"/>
      <c r="AK152" s="93"/>
      <c r="AL152" s="93"/>
      <c r="AM152" s="93"/>
      <c r="AN152" s="93"/>
      <c r="AO152" s="93"/>
      <c r="AP152" s="93"/>
      <c r="AQ152" s="76"/>
      <c r="AR152" s="10" t="s">
        <v>15</v>
      </c>
      <c r="AS152" s="11" t="s">
        <v>8</v>
      </c>
      <c r="AT152" s="12"/>
      <c r="AU152" s="190">
        <f t="shared" si="33"/>
        <v>0</v>
      </c>
      <c r="AV152" s="190">
        <f t="shared" si="34"/>
        <v>0</v>
      </c>
      <c r="AW152" s="80" t="str">
        <f t="shared" si="35"/>
        <v/>
      </c>
      <c r="AX152" s="156" t="str">
        <f t="shared" si="24"/>
        <v/>
      </c>
    </row>
    <row r="153" spans="1:50" ht="14.5" customHeight="1" x14ac:dyDescent="0.35">
      <c r="A153" s="297"/>
      <c r="B153" s="201" t="s">
        <v>109</v>
      </c>
      <c r="C153" s="202">
        <v>2</v>
      </c>
      <c r="D153" s="75"/>
      <c r="E153" s="93"/>
      <c r="F153" s="86"/>
      <c r="G153" s="86"/>
      <c r="H153" s="93"/>
      <c r="I153" s="93"/>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AJ153" s="93"/>
      <c r="AK153" s="93"/>
      <c r="AL153" s="93"/>
      <c r="AM153" s="93"/>
      <c r="AN153" s="93"/>
      <c r="AO153" s="93"/>
      <c r="AP153" s="93"/>
      <c r="AQ153" s="76"/>
      <c r="AR153" s="10" t="s">
        <v>15</v>
      </c>
      <c r="AS153" s="11" t="s">
        <v>6</v>
      </c>
      <c r="AT153" s="12"/>
      <c r="AU153" s="190">
        <f t="shared" si="33"/>
        <v>0</v>
      </c>
      <c r="AV153" s="190">
        <f t="shared" si="34"/>
        <v>0</v>
      </c>
      <c r="AW153" s="80" t="str">
        <f t="shared" si="35"/>
        <v/>
      </c>
      <c r="AX153" s="156" t="str">
        <f t="shared" si="24"/>
        <v/>
      </c>
    </row>
    <row r="154" spans="1:50" ht="14.5" customHeight="1" x14ac:dyDescent="0.35">
      <c r="A154" s="297"/>
      <c r="B154" s="201" t="s">
        <v>94</v>
      </c>
      <c r="C154" s="202">
        <v>4</v>
      </c>
      <c r="D154" s="75"/>
      <c r="E154" s="93"/>
      <c r="F154" s="93"/>
      <c r="G154" s="86"/>
      <c r="H154" s="93"/>
      <c r="I154" s="93"/>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J154" s="93"/>
      <c r="AK154" s="93"/>
      <c r="AL154" s="93"/>
      <c r="AM154" s="93"/>
      <c r="AN154" s="93"/>
      <c r="AO154" s="93"/>
      <c r="AP154" s="93"/>
      <c r="AQ154" s="76"/>
      <c r="AR154" s="10" t="s">
        <v>7</v>
      </c>
      <c r="AS154" s="11" t="s">
        <v>9</v>
      </c>
      <c r="AT154" s="12"/>
      <c r="AU154" s="190">
        <f t="shared" si="33"/>
        <v>0</v>
      </c>
      <c r="AV154" s="190">
        <f t="shared" si="34"/>
        <v>0</v>
      </c>
      <c r="AW154" s="80" t="str">
        <f t="shared" si="35"/>
        <v/>
      </c>
      <c r="AX154" s="156" t="str">
        <f t="shared" si="24"/>
        <v/>
      </c>
    </row>
    <row r="155" spans="1:50" ht="14.5" customHeight="1" x14ac:dyDescent="0.35">
      <c r="A155" s="297"/>
      <c r="B155" s="201" t="s">
        <v>110</v>
      </c>
      <c r="C155" s="202">
        <v>1</v>
      </c>
      <c r="D155" s="75"/>
      <c r="E155" s="93"/>
      <c r="F155" s="86"/>
      <c r="G155" s="86"/>
      <c r="H155" s="93"/>
      <c r="I155" s="93"/>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J155" s="93"/>
      <c r="AK155" s="93"/>
      <c r="AL155" s="93"/>
      <c r="AM155" s="93"/>
      <c r="AN155" s="93"/>
      <c r="AO155" s="93"/>
      <c r="AP155" s="93"/>
      <c r="AQ155" s="76"/>
      <c r="AR155" s="10" t="s">
        <v>11</v>
      </c>
      <c r="AS155" s="11" t="s">
        <v>8</v>
      </c>
      <c r="AT155" s="12"/>
      <c r="AU155" s="190">
        <f t="shared" ref="AU155:AU185" si="36">SUM(D155:AQ155)</f>
        <v>0</v>
      </c>
      <c r="AV155" s="190">
        <f t="shared" ref="AV155:AV185" si="37">COUNTA(D155:AQ155)*C155</f>
        <v>0</v>
      </c>
      <c r="AW155" s="80" t="str">
        <f t="shared" si="35"/>
        <v/>
      </c>
      <c r="AX155" s="156" t="str">
        <f t="shared" si="24"/>
        <v/>
      </c>
    </row>
    <row r="156" spans="1:50" ht="14.5" customHeight="1" x14ac:dyDescent="0.35">
      <c r="A156" s="297"/>
      <c r="B156" s="201" t="s">
        <v>111</v>
      </c>
      <c r="C156" s="202">
        <v>1</v>
      </c>
      <c r="D156" s="75"/>
      <c r="E156" s="93"/>
      <c r="F156" s="86"/>
      <c r="G156" s="86"/>
      <c r="H156" s="93"/>
      <c r="I156" s="93"/>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J156" s="93"/>
      <c r="AK156" s="93"/>
      <c r="AL156" s="93"/>
      <c r="AM156" s="93"/>
      <c r="AN156" s="93"/>
      <c r="AO156" s="93"/>
      <c r="AP156" s="93"/>
      <c r="AQ156" s="76"/>
      <c r="AR156" s="10" t="s">
        <v>11</v>
      </c>
      <c r="AS156" s="11" t="s">
        <v>8</v>
      </c>
      <c r="AT156" s="12"/>
      <c r="AU156" s="190">
        <f t="shared" si="36"/>
        <v>0</v>
      </c>
      <c r="AV156" s="190">
        <f t="shared" si="37"/>
        <v>0</v>
      </c>
      <c r="AW156" s="80" t="str">
        <f t="shared" si="35"/>
        <v/>
      </c>
      <c r="AX156" s="156" t="str">
        <f t="shared" si="24"/>
        <v/>
      </c>
    </row>
    <row r="157" spans="1:50" ht="14.5" customHeight="1" x14ac:dyDescent="0.35">
      <c r="A157" s="297"/>
      <c r="B157" s="201" t="s">
        <v>221</v>
      </c>
      <c r="C157" s="202">
        <v>1</v>
      </c>
      <c r="D157" s="75"/>
      <c r="E157" s="93"/>
      <c r="F157" s="86"/>
      <c r="G157" s="86"/>
      <c r="H157" s="93"/>
      <c r="I157" s="93"/>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J157" s="93"/>
      <c r="AK157" s="93"/>
      <c r="AL157" s="93"/>
      <c r="AM157" s="93"/>
      <c r="AN157" s="93"/>
      <c r="AO157" s="93"/>
      <c r="AP157" s="93"/>
      <c r="AQ157" s="76"/>
      <c r="AR157" s="10" t="s">
        <v>11</v>
      </c>
      <c r="AS157" s="11" t="s">
        <v>8</v>
      </c>
      <c r="AT157" s="12"/>
      <c r="AU157" s="190">
        <f t="shared" si="36"/>
        <v>0</v>
      </c>
      <c r="AV157" s="190">
        <f t="shared" si="37"/>
        <v>0</v>
      </c>
      <c r="AW157" s="80" t="str">
        <f t="shared" si="35"/>
        <v/>
      </c>
      <c r="AX157" s="156" t="str">
        <f t="shared" ref="AX157:AX164" si="38">IF(COUNTBLANK(D157:AQ157)=40,"",AU157/(COUNTA(D157:AQ157)*C157))</f>
        <v/>
      </c>
    </row>
    <row r="158" spans="1:50" ht="14.5" customHeight="1" x14ac:dyDescent="0.35">
      <c r="A158" s="297"/>
      <c r="B158" s="201" t="s">
        <v>96</v>
      </c>
      <c r="C158" s="202">
        <v>2</v>
      </c>
      <c r="D158" s="75"/>
      <c r="E158" s="93"/>
      <c r="F158" s="86"/>
      <c r="G158" s="86"/>
      <c r="H158" s="93"/>
      <c r="I158" s="93"/>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J158" s="93"/>
      <c r="AK158" s="93"/>
      <c r="AL158" s="93"/>
      <c r="AM158" s="93"/>
      <c r="AN158" s="93"/>
      <c r="AO158" s="93"/>
      <c r="AP158" s="93"/>
      <c r="AQ158" s="76"/>
      <c r="AR158" s="10" t="s">
        <v>11</v>
      </c>
      <c r="AS158" s="11" t="s">
        <v>8</v>
      </c>
      <c r="AT158" s="12"/>
      <c r="AU158" s="190">
        <f t="shared" si="36"/>
        <v>0</v>
      </c>
      <c r="AV158" s="190">
        <f t="shared" si="37"/>
        <v>0</v>
      </c>
      <c r="AW158" s="80" t="str">
        <f t="shared" si="35"/>
        <v/>
      </c>
      <c r="AX158" s="156" t="str">
        <f t="shared" si="38"/>
        <v/>
      </c>
    </row>
    <row r="159" spans="1:50" ht="14.5" customHeight="1" x14ac:dyDescent="0.35">
      <c r="A159" s="297"/>
      <c r="B159" s="201" t="s">
        <v>97</v>
      </c>
      <c r="C159" s="202">
        <v>5</v>
      </c>
      <c r="D159" s="75"/>
      <c r="E159" s="93"/>
      <c r="F159" s="93"/>
      <c r="G159" s="86"/>
      <c r="H159" s="93"/>
      <c r="I159" s="93"/>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J159" s="93"/>
      <c r="AK159" s="93"/>
      <c r="AL159" s="93"/>
      <c r="AM159" s="93"/>
      <c r="AN159" s="93"/>
      <c r="AO159" s="93"/>
      <c r="AP159" s="93"/>
      <c r="AQ159" s="76"/>
      <c r="AR159" s="10" t="s">
        <v>10</v>
      </c>
      <c r="AS159" s="11" t="s">
        <v>9</v>
      </c>
      <c r="AT159" s="12"/>
      <c r="AU159" s="190">
        <f t="shared" si="36"/>
        <v>0</v>
      </c>
      <c r="AV159" s="190">
        <f t="shared" si="37"/>
        <v>0</v>
      </c>
      <c r="AW159" s="80" t="str">
        <f t="shared" si="35"/>
        <v/>
      </c>
      <c r="AX159" s="156" t="str">
        <f t="shared" si="38"/>
        <v/>
      </c>
    </row>
    <row r="160" spans="1:50" ht="14.5" customHeight="1" x14ac:dyDescent="0.35">
      <c r="A160" s="297"/>
      <c r="B160" s="201" t="s">
        <v>127</v>
      </c>
      <c r="C160" s="202">
        <v>1</v>
      </c>
      <c r="D160" s="75"/>
      <c r="E160" s="93"/>
      <c r="F160" s="86"/>
      <c r="G160" s="86"/>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c r="AO160" s="93"/>
      <c r="AP160" s="93"/>
      <c r="AQ160" s="76"/>
      <c r="AR160" s="10" t="s">
        <v>10</v>
      </c>
      <c r="AS160" s="11" t="s">
        <v>8</v>
      </c>
      <c r="AT160" s="14" t="s">
        <v>166</v>
      </c>
      <c r="AU160" s="190">
        <f t="shared" si="36"/>
        <v>0</v>
      </c>
      <c r="AV160" s="190">
        <f t="shared" si="37"/>
        <v>0</v>
      </c>
      <c r="AW160" s="80" t="str">
        <f t="shared" si="35"/>
        <v/>
      </c>
      <c r="AX160" s="156" t="str">
        <f t="shared" si="38"/>
        <v/>
      </c>
    </row>
    <row r="161" spans="1:50" ht="14.5" customHeight="1" x14ac:dyDescent="0.35">
      <c r="A161" s="297"/>
      <c r="B161" s="201" t="s">
        <v>115</v>
      </c>
      <c r="C161" s="202">
        <v>2</v>
      </c>
      <c r="D161" s="75"/>
      <c r="E161" s="93"/>
      <c r="F161" s="86"/>
      <c r="G161" s="86"/>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c r="AO161" s="93"/>
      <c r="AP161" s="93"/>
      <c r="AQ161" s="76"/>
      <c r="AR161" s="10" t="s">
        <v>10</v>
      </c>
      <c r="AS161" s="11" t="s">
        <v>6</v>
      </c>
      <c r="AT161" s="14" t="s">
        <v>167</v>
      </c>
      <c r="AU161" s="190">
        <f t="shared" si="36"/>
        <v>0</v>
      </c>
      <c r="AV161" s="190">
        <f t="shared" si="37"/>
        <v>0</v>
      </c>
      <c r="AW161" s="80" t="str">
        <f t="shared" si="35"/>
        <v/>
      </c>
      <c r="AX161" s="156" t="str">
        <f t="shared" si="38"/>
        <v/>
      </c>
    </row>
    <row r="162" spans="1:50" ht="14.5" customHeight="1" x14ac:dyDescent="0.35">
      <c r="A162" s="297"/>
      <c r="B162" s="201" t="s">
        <v>222</v>
      </c>
      <c r="C162" s="202">
        <v>4</v>
      </c>
      <c r="D162" s="75"/>
      <c r="E162" s="93"/>
      <c r="F162" s="93"/>
      <c r="G162" s="86"/>
      <c r="H162" s="93"/>
      <c r="I162" s="93"/>
      <c r="J162" s="93"/>
      <c r="K162" s="93"/>
      <c r="L162" s="93"/>
      <c r="M162" s="93"/>
      <c r="N162" s="93"/>
      <c r="O162" s="93"/>
      <c r="P162" s="93"/>
      <c r="Q162" s="93"/>
      <c r="R162" s="93"/>
      <c r="S162" s="93"/>
      <c r="T162" s="93"/>
      <c r="U162" s="93"/>
      <c r="V162" s="93"/>
      <c r="W162" s="93"/>
      <c r="X162" s="93"/>
      <c r="Y162" s="93"/>
      <c r="Z162" s="93"/>
      <c r="AA162" s="93"/>
      <c r="AB162" s="93"/>
      <c r="AC162" s="93"/>
      <c r="AD162" s="93"/>
      <c r="AE162" s="93"/>
      <c r="AF162" s="93"/>
      <c r="AG162" s="93"/>
      <c r="AH162" s="93"/>
      <c r="AI162" s="93"/>
      <c r="AJ162" s="93"/>
      <c r="AK162" s="93"/>
      <c r="AL162" s="93"/>
      <c r="AM162" s="93"/>
      <c r="AN162" s="93"/>
      <c r="AO162" s="93"/>
      <c r="AP162" s="93"/>
      <c r="AQ162" s="76"/>
      <c r="AR162" s="10" t="s">
        <v>10</v>
      </c>
      <c r="AS162" s="11" t="s">
        <v>8</v>
      </c>
      <c r="AT162" s="14" t="s">
        <v>229</v>
      </c>
      <c r="AU162" s="190">
        <f t="shared" si="36"/>
        <v>0</v>
      </c>
      <c r="AV162" s="190">
        <f t="shared" si="37"/>
        <v>0</v>
      </c>
      <c r="AW162" s="80" t="str">
        <f t="shared" si="35"/>
        <v/>
      </c>
      <c r="AX162" s="156" t="str">
        <f t="shared" si="38"/>
        <v/>
      </c>
    </row>
    <row r="163" spans="1:50" ht="14.5" customHeight="1" x14ac:dyDescent="0.35">
      <c r="A163" s="297"/>
      <c r="B163" s="201" t="s">
        <v>128</v>
      </c>
      <c r="C163" s="202">
        <v>2</v>
      </c>
      <c r="D163" s="75"/>
      <c r="E163" s="93"/>
      <c r="F163" s="86"/>
      <c r="G163" s="86"/>
      <c r="H163" s="93"/>
      <c r="I163" s="93"/>
      <c r="J163" s="93"/>
      <c r="K163" s="93"/>
      <c r="L163" s="93"/>
      <c r="M163" s="93"/>
      <c r="N163" s="93"/>
      <c r="O163" s="93"/>
      <c r="P163" s="93"/>
      <c r="Q163" s="93"/>
      <c r="R163" s="93"/>
      <c r="S163" s="93"/>
      <c r="T163" s="93"/>
      <c r="U163" s="93"/>
      <c r="V163" s="93"/>
      <c r="W163" s="93"/>
      <c r="X163" s="93"/>
      <c r="Y163" s="93"/>
      <c r="Z163" s="93"/>
      <c r="AA163" s="93"/>
      <c r="AB163" s="93"/>
      <c r="AC163" s="93"/>
      <c r="AD163" s="93"/>
      <c r="AE163" s="93"/>
      <c r="AF163" s="93"/>
      <c r="AG163" s="93"/>
      <c r="AH163" s="93"/>
      <c r="AI163" s="93"/>
      <c r="AJ163" s="93"/>
      <c r="AK163" s="93"/>
      <c r="AL163" s="93"/>
      <c r="AM163" s="93"/>
      <c r="AN163" s="93"/>
      <c r="AO163" s="93"/>
      <c r="AP163" s="93"/>
      <c r="AQ163" s="76"/>
      <c r="AR163" s="10" t="s">
        <v>79</v>
      </c>
      <c r="AS163" s="11" t="s">
        <v>8</v>
      </c>
      <c r="AT163" s="14" t="s">
        <v>230</v>
      </c>
      <c r="AU163" s="190">
        <f t="shared" si="36"/>
        <v>0</v>
      </c>
      <c r="AV163" s="190">
        <f t="shared" si="37"/>
        <v>0</v>
      </c>
      <c r="AW163" s="80" t="str">
        <f t="shared" si="35"/>
        <v/>
      </c>
      <c r="AX163" s="156" t="str">
        <f t="shared" si="38"/>
        <v/>
      </c>
    </row>
    <row r="164" spans="1:50" ht="14.5" customHeight="1" x14ac:dyDescent="0.35">
      <c r="A164" s="297"/>
      <c r="B164" s="201" t="s">
        <v>144</v>
      </c>
      <c r="C164" s="202">
        <v>2</v>
      </c>
      <c r="D164" s="75"/>
      <c r="E164" s="93"/>
      <c r="F164" s="86"/>
      <c r="G164" s="86"/>
      <c r="H164" s="93"/>
      <c r="I164" s="93"/>
      <c r="J164" s="93"/>
      <c r="K164" s="93"/>
      <c r="L164" s="93"/>
      <c r="M164" s="93"/>
      <c r="N164" s="93"/>
      <c r="O164" s="93"/>
      <c r="P164" s="93"/>
      <c r="Q164" s="93"/>
      <c r="R164" s="93"/>
      <c r="S164" s="93"/>
      <c r="T164" s="93"/>
      <c r="U164" s="93"/>
      <c r="V164" s="93"/>
      <c r="W164" s="93"/>
      <c r="X164" s="93"/>
      <c r="Y164" s="93"/>
      <c r="Z164" s="93"/>
      <c r="AA164" s="93"/>
      <c r="AB164" s="93"/>
      <c r="AC164" s="93"/>
      <c r="AD164" s="93"/>
      <c r="AE164" s="93"/>
      <c r="AF164" s="93"/>
      <c r="AG164" s="93"/>
      <c r="AH164" s="93"/>
      <c r="AI164" s="93"/>
      <c r="AJ164" s="93"/>
      <c r="AK164" s="93"/>
      <c r="AL164" s="93"/>
      <c r="AM164" s="93"/>
      <c r="AN164" s="93"/>
      <c r="AO164" s="93"/>
      <c r="AP164" s="93"/>
      <c r="AQ164" s="76"/>
      <c r="AR164" s="10" t="s">
        <v>79</v>
      </c>
      <c r="AS164" s="11" t="s">
        <v>8</v>
      </c>
      <c r="AT164" s="14" t="s">
        <v>231</v>
      </c>
      <c r="AU164" s="190">
        <f t="shared" si="36"/>
        <v>0</v>
      </c>
      <c r="AV164" s="190">
        <f t="shared" si="37"/>
        <v>0</v>
      </c>
      <c r="AW164" s="80" t="str">
        <f t="shared" si="35"/>
        <v/>
      </c>
      <c r="AX164" s="156" t="str">
        <f t="shared" si="38"/>
        <v/>
      </c>
    </row>
    <row r="165" spans="1:50" ht="14.5" customHeight="1" x14ac:dyDescent="0.35">
      <c r="A165" s="297"/>
      <c r="B165" s="201" t="s">
        <v>205</v>
      </c>
      <c r="C165" s="202">
        <v>2</v>
      </c>
      <c r="D165" s="75"/>
      <c r="E165" s="93"/>
      <c r="F165" s="86"/>
      <c r="G165" s="86"/>
      <c r="H165" s="93"/>
      <c r="I165" s="93"/>
      <c r="J165" s="93"/>
      <c r="K165" s="93"/>
      <c r="L165" s="93"/>
      <c r="M165" s="93"/>
      <c r="N165" s="93"/>
      <c r="O165" s="93"/>
      <c r="P165" s="93"/>
      <c r="Q165" s="93"/>
      <c r="R165" s="93"/>
      <c r="S165" s="93"/>
      <c r="T165" s="93"/>
      <c r="U165" s="93"/>
      <c r="V165" s="93"/>
      <c r="W165" s="93"/>
      <c r="X165" s="93"/>
      <c r="Y165" s="93"/>
      <c r="Z165" s="93"/>
      <c r="AA165" s="93"/>
      <c r="AB165" s="93"/>
      <c r="AC165" s="93"/>
      <c r="AD165" s="93"/>
      <c r="AE165" s="93"/>
      <c r="AF165" s="93"/>
      <c r="AG165" s="93"/>
      <c r="AH165" s="93"/>
      <c r="AI165" s="93"/>
      <c r="AJ165" s="93"/>
      <c r="AK165" s="93"/>
      <c r="AL165" s="93"/>
      <c r="AM165" s="93"/>
      <c r="AN165" s="93"/>
      <c r="AO165" s="93"/>
      <c r="AP165" s="93"/>
      <c r="AQ165" s="76"/>
      <c r="AR165" s="10" t="s">
        <v>7</v>
      </c>
      <c r="AS165" s="11" t="s">
        <v>6</v>
      </c>
      <c r="AT165" s="14" t="s">
        <v>164</v>
      </c>
      <c r="AU165" s="190">
        <f t="shared" si="36"/>
        <v>0</v>
      </c>
      <c r="AV165" s="190">
        <f t="shared" si="37"/>
        <v>0</v>
      </c>
      <c r="AW165" s="80" t="str">
        <f t="shared" ref="AW165:AW185" si="39">IF(COUNTBLANK(D165:AQ165)=40,"",SUM(D165:AQ165)/COUNTA(D165:AQ165))</f>
        <v/>
      </c>
      <c r="AX165" s="156" t="str">
        <f t="shared" ref="AX165:AX185" si="40">IF(COUNTBLANK(D165:AQ165)=40,"",AU165/(COUNTA(D165:AQ165)*C165))</f>
        <v/>
      </c>
    </row>
    <row r="166" spans="1:50" ht="14.5" customHeight="1" x14ac:dyDescent="0.35">
      <c r="A166" s="297"/>
      <c r="B166" s="201" t="s">
        <v>206</v>
      </c>
      <c r="C166" s="202">
        <v>3</v>
      </c>
      <c r="D166" s="75"/>
      <c r="E166" s="93"/>
      <c r="F166" s="93"/>
      <c r="G166" s="86"/>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c r="AK166" s="93"/>
      <c r="AL166" s="93"/>
      <c r="AM166" s="93"/>
      <c r="AN166" s="93"/>
      <c r="AO166" s="93"/>
      <c r="AP166" s="93"/>
      <c r="AQ166" s="76"/>
      <c r="AR166" s="10" t="s">
        <v>7</v>
      </c>
      <c r="AS166" s="11" t="s">
        <v>6</v>
      </c>
      <c r="AT166" s="14" t="s">
        <v>215</v>
      </c>
      <c r="AU166" s="190">
        <f t="shared" si="36"/>
        <v>0</v>
      </c>
      <c r="AV166" s="190">
        <f t="shared" si="37"/>
        <v>0</v>
      </c>
      <c r="AW166" s="80" t="str">
        <f t="shared" si="39"/>
        <v/>
      </c>
      <c r="AX166" s="156" t="str">
        <f t="shared" si="40"/>
        <v/>
      </c>
    </row>
    <row r="167" spans="1:50" ht="14.5" customHeight="1" x14ac:dyDescent="0.35">
      <c r="A167" s="297"/>
      <c r="B167" s="201" t="s">
        <v>101</v>
      </c>
      <c r="C167" s="202">
        <v>2</v>
      </c>
      <c r="D167" s="75"/>
      <c r="E167" s="93"/>
      <c r="F167" s="86"/>
      <c r="G167" s="86"/>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c r="AK167" s="93"/>
      <c r="AL167" s="93"/>
      <c r="AM167" s="93"/>
      <c r="AN167" s="93"/>
      <c r="AO167" s="93"/>
      <c r="AP167" s="93"/>
      <c r="AQ167" s="76"/>
      <c r="AR167" s="10" t="s">
        <v>15</v>
      </c>
      <c r="AS167" s="11" t="s">
        <v>8</v>
      </c>
      <c r="AT167" s="14" t="s">
        <v>160</v>
      </c>
      <c r="AU167" s="190">
        <f t="shared" si="36"/>
        <v>0</v>
      </c>
      <c r="AV167" s="190">
        <f t="shared" si="37"/>
        <v>0</v>
      </c>
      <c r="AW167" s="80" t="str">
        <f t="shared" si="39"/>
        <v/>
      </c>
      <c r="AX167" s="156" t="str">
        <f t="shared" si="40"/>
        <v/>
      </c>
    </row>
    <row r="168" spans="1:50" ht="14.5" customHeight="1" x14ac:dyDescent="0.35">
      <c r="A168" s="297"/>
      <c r="B168" s="201" t="s">
        <v>151</v>
      </c>
      <c r="C168" s="202">
        <v>1</v>
      </c>
      <c r="D168" s="75"/>
      <c r="E168" s="93"/>
      <c r="F168" s="86"/>
      <c r="G168" s="86"/>
      <c r="H168" s="93"/>
      <c r="I168" s="93"/>
      <c r="J168" s="93"/>
      <c r="K168" s="93"/>
      <c r="L168" s="93"/>
      <c r="M168" s="93"/>
      <c r="N168" s="93"/>
      <c r="O168" s="93"/>
      <c r="P168" s="93"/>
      <c r="Q168" s="93"/>
      <c r="R168" s="93"/>
      <c r="S168" s="93"/>
      <c r="T168" s="93"/>
      <c r="U168" s="93"/>
      <c r="V168" s="93"/>
      <c r="W168" s="93"/>
      <c r="X168" s="93"/>
      <c r="Y168" s="93"/>
      <c r="Z168" s="93"/>
      <c r="AA168" s="93"/>
      <c r="AB168" s="93"/>
      <c r="AC168" s="93"/>
      <c r="AD168" s="93"/>
      <c r="AE168" s="93"/>
      <c r="AF168" s="93"/>
      <c r="AG168" s="93"/>
      <c r="AH168" s="93"/>
      <c r="AI168" s="93"/>
      <c r="AJ168" s="93"/>
      <c r="AK168" s="93"/>
      <c r="AL168" s="93"/>
      <c r="AM168" s="93"/>
      <c r="AN168" s="93"/>
      <c r="AO168" s="93"/>
      <c r="AP168" s="93"/>
      <c r="AQ168" s="76"/>
      <c r="AR168" s="10" t="s">
        <v>15</v>
      </c>
      <c r="AS168" s="11" t="s">
        <v>6</v>
      </c>
      <c r="AT168" s="14" t="s">
        <v>232</v>
      </c>
      <c r="AU168" s="190">
        <f t="shared" si="36"/>
        <v>0</v>
      </c>
      <c r="AV168" s="190">
        <f t="shared" si="37"/>
        <v>0</v>
      </c>
      <c r="AW168" s="80" t="str">
        <f t="shared" si="39"/>
        <v/>
      </c>
      <c r="AX168" s="156" t="str">
        <f t="shared" si="40"/>
        <v/>
      </c>
    </row>
    <row r="169" spans="1:50" ht="14.5" customHeight="1" x14ac:dyDescent="0.35">
      <c r="A169" s="297"/>
      <c r="B169" s="201" t="s">
        <v>152</v>
      </c>
      <c r="C169" s="202">
        <v>1</v>
      </c>
      <c r="D169" s="75"/>
      <c r="E169" s="93"/>
      <c r="F169" s="86"/>
      <c r="G169" s="86"/>
      <c r="H169" s="93"/>
      <c r="I169" s="93"/>
      <c r="J169" s="93"/>
      <c r="K169" s="93"/>
      <c r="L169" s="93"/>
      <c r="M169" s="93"/>
      <c r="N169" s="93"/>
      <c r="O169" s="93"/>
      <c r="P169" s="93"/>
      <c r="Q169" s="93"/>
      <c r="R169" s="93"/>
      <c r="S169" s="93"/>
      <c r="T169" s="93"/>
      <c r="U169" s="93"/>
      <c r="V169" s="93"/>
      <c r="W169" s="93"/>
      <c r="X169" s="93"/>
      <c r="Y169" s="93"/>
      <c r="Z169" s="93"/>
      <c r="AA169" s="93"/>
      <c r="AB169" s="93"/>
      <c r="AC169" s="93"/>
      <c r="AD169" s="93"/>
      <c r="AE169" s="93"/>
      <c r="AF169" s="93"/>
      <c r="AG169" s="93"/>
      <c r="AH169" s="93"/>
      <c r="AI169" s="93"/>
      <c r="AJ169" s="93"/>
      <c r="AK169" s="93"/>
      <c r="AL169" s="93"/>
      <c r="AM169" s="93"/>
      <c r="AN169" s="93"/>
      <c r="AO169" s="93"/>
      <c r="AP169" s="93"/>
      <c r="AQ169" s="76"/>
      <c r="AR169" s="10" t="s">
        <v>15</v>
      </c>
      <c r="AS169" s="11" t="s">
        <v>6</v>
      </c>
      <c r="AT169" s="14" t="s">
        <v>233</v>
      </c>
      <c r="AU169" s="190">
        <f t="shared" ref="AU169:AU175" si="41">SUM(D169:AQ169)</f>
        <v>0</v>
      </c>
      <c r="AV169" s="190">
        <f t="shared" ref="AV169:AV175" si="42">COUNTA(D169:AQ169)*C169</f>
        <v>0</v>
      </c>
      <c r="AW169" s="80" t="str">
        <f t="shared" si="39"/>
        <v/>
      </c>
      <c r="AX169" s="156" t="str">
        <f t="shared" si="40"/>
        <v/>
      </c>
    </row>
    <row r="170" spans="1:50" ht="14.5" customHeight="1" x14ac:dyDescent="0.35">
      <c r="A170" s="297"/>
      <c r="B170" s="201" t="s">
        <v>207</v>
      </c>
      <c r="C170" s="202">
        <v>2</v>
      </c>
      <c r="D170" s="75"/>
      <c r="E170" s="93"/>
      <c r="F170" s="86"/>
      <c r="G170" s="86"/>
      <c r="H170" s="93"/>
      <c r="I170" s="93"/>
      <c r="J170" s="93"/>
      <c r="K170" s="93"/>
      <c r="L170" s="93"/>
      <c r="M170" s="93"/>
      <c r="N170" s="93"/>
      <c r="O170" s="93"/>
      <c r="P170" s="93"/>
      <c r="Q170" s="93"/>
      <c r="R170" s="93"/>
      <c r="S170" s="93"/>
      <c r="T170" s="93"/>
      <c r="U170" s="93"/>
      <c r="V170" s="93"/>
      <c r="W170" s="93"/>
      <c r="X170" s="93"/>
      <c r="Y170" s="93"/>
      <c r="Z170" s="93"/>
      <c r="AA170" s="93"/>
      <c r="AB170" s="93"/>
      <c r="AC170" s="93"/>
      <c r="AD170" s="93"/>
      <c r="AE170" s="93"/>
      <c r="AF170" s="93"/>
      <c r="AG170" s="93"/>
      <c r="AH170" s="93"/>
      <c r="AI170" s="93"/>
      <c r="AJ170" s="93"/>
      <c r="AK170" s="93"/>
      <c r="AL170" s="93"/>
      <c r="AM170" s="93"/>
      <c r="AN170" s="93"/>
      <c r="AO170" s="93"/>
      <c r="AP170" s="93"/>
      <c r="AQ170" s="76"/>
      <c r="AR170" s="10" t="s">
        <v>10</v>
      </c>
      <c r="AS170" s="11" t="s">
        <v>6</v>
      </c>
      <c r="AT170" s="14"/>
      <c r="AU170" s="190">
        <f t="shared" si="41"/>
        <v>0</v>
      </c>
      <c r="AV170" s="190">
        <f t="shared" si="42"/>
        <v>0</v>
      </c>
      <c r="AW170" s="80" t="str">
        <f t="shared" si="39"/>
        <v/>
      </c>
      <c r="AX170" s="156" t="str">
        <f t="shared" si="40"/>
        <v/>
      </c>
    </row>
    <row r="171" spans="1:50" ht="14.5" customHeight="1" x14ac:dyDescent="0.35">
      <c r="A171" s="297"/>
      <c r="B171" s="201" t="s">
        <v>223</v>
      </c>
      <c r="C171" s="202">
        <v>1</v>
      </c>
      <c r="D171" s="75"/>
      <c r="E171" s="93"/>
      <c r="F171" s="86"/>
      <c r="G171" s="86"/>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76"/>
      <c r="AR171" s="10" t="s">
        <v>10</v>
      </c>
      <c r="AS171" s="11" t="s">
        <v>6</v>
      </c>
      <c r="AT171" s="14"/>
      <c r="AU171" s="190">
        <f t="shared" si="41"/>
        <v>0</v>
      </c>
      <c r="AV171" s="190">
        <f t="shared" si="42"/>
        <v>0</v>
      </c>
      <c r="AW171" s="80" t="str">
        <f t="shared" si="39"/>
        <v/>
      </c>
      <c r="AX171" s="156" t="str">
        <f t="shared" si="40"/>
        <v/>
      </c>
    </row>
    <row r="172" spans="1:50" ht="14.5" customHeight="1" x14ac:dyDescent="0.35">
      <c r="A172" s="297"/>
      <c r="B172" s="201" t="s">
        <v>224</v>
      </c>
      <c r="C172" s="202">
        <v>1</v>
      </c>
      <c r="D172" s="75"/>
      <c r="E172" s="93"/>
      <c r="F172" s="86"/>
      <c r="G172" s="86"/>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76"/>
      <c r="AR172" s="10" t="s">
        <v>10</v>
      </c>
      <c r="AS172" s="11" t="s">
        <v>6</v>
      </c>
      <c r="AT172" s="14"/>
      <c r="AU172" s="190">
        <f t="shared" si="41"/>
        <v>0</v>
      </c>
      <c r="AV172" s="190">
        <f t="shared" si="42"/>
        <v>0</v>
      </c>
      <c r="AW172" s="80" t="str">
        <f t="shared" si="39"/>
        <v/>
      </c>
      <c r="AX172" s="156" t="str">
        <f t="shared" si="40"/>
        <v/>
      </c>
    </row>
    <row r="173" spans="1:50" ht="14.5" customHeight="1" x14ac:dyDescent="0.35">
      <c r="A173" s="297"/>
      <c r="B173" s="201" t="s">
        <v>104</v>
      </c>
      <c r="C173" s="202">
        <v>3</v>
      </c>
      <c r="D173" s="75"/>
      <c r="E173" s="93"/>
      <c r="F173" s="93"/>
      <c r="G173" s="86"/>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76"/>
      <c r="AR173" s="10" t="s">
        <v>79</v>
      </c>
      <c r="AS173" s="11" t="s">
        <v>9</v>
      </c>
      <c r="AT173" s="14"/>
      <c r="AU173" s="190">
        <f t="shared" si="41"/>
        <v>0</v>
      </c>
      <c r="AV173" s="190">
        <f t="shared" si="42"/>
        <v>0</v>
      </c>
      <c r="AW173" s="80" t="str">
        <f t="shared" si="39"/>
        <v/>
      </c>
      <c r="AX173" s="156" t="str">
        <f t="shared" si="40"/>
        <v/>
      </c>
    </row>
    <row r="174" spans="1:50" ht="14.5" customHeight="1" x14ac:dyDescent="0.35">
      <c r="A174" s="297"/>
      <c r="B174" s="201" t="s">
        <v>105</v>
      </c>
      <c r="C174" s="202">
        <v>3</v>
      </c>
      <c r="D174" s="75"/>
      <c r="E174" s="93"/>
      <c r="F174" s="93"/>
      <c r="G174" s="86"/>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76"/>
      <c r="AR174" s="10" t="s">
        <v>79</v>
      </c>
      <c r="AS174" s="11" t="s">
        <v>9</v>
      </c>
      <c r="AT174" s="14"/>
      <c r="AU174" s="190">
        <f t="shared" si="41"/>
        <v>0</v>
      </c>
      <c r="AV174" s="190">
        <f t="shared" si="42"/>
        <v>0</v>
      </c>
      <c r="AW174" s="80" t="str">
        <f t="shared" si="39"/>
        <v/>
      </c>
      <c r="AX174" s="156" t="str">
        <f t="shared" si="40"/>
        <v/>
      </c>
    </row>
    <row r="175" spans="1:50" ht="14.5" customHeight="1" x14ac:dyDescent="0.35">
      <c r="A175" s="297"/>
      <c r="B175" s="201" t="s">
        <v>147</v>
      </c>
      <c r="C175" s="202">
        <v>5</v>
      </c>
      <c r="D175" s="75"/>
      <c r="E175" s="93"/>
      <c r="F175" s="93"/>
      <c r="G175" s="86"/>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76"/>
      <c r="AR175" s="10" t="s">
        <v>7</v>
      </c>
      <c r="AS175" s="11" t="s">
        <v>8</v>
      </c>
      <c r="AT175" s="14"/>
      <c r="AU175" s="190">
        <f t="shared" si="41"/>
        <v>0</v>
      </c>
      <c r="AV175" s="190">
        <f t="shared" si="42"/>
        <v>0</v>
      </c>
      <c r="AW175" s="80" t="str">
        <f t="shared" si="39"/>
        <v/>
      </c>
      <c r="AX175" s="156" t="str">
        <f t="shared" si="40"/>
        <v/>
      </c>
    </row>
    <row r="176" spans="1:50" ht="14.5" customHeight="1" x14ac:dyDescent="0.35">
      <c r="A176" s="297"/>
      <c r="B176" s="201" t="s">
        <v>116</v>
      </c>
      <c r="C176" s="202">
        <v>1</v>
      </c>
      <c r="D176" s="75"/>
      <c r="E176" s="93"/>
      <c r="F176" s="86"/>
      <c r="G176" s="86"/>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c r="AO176" s="93"/>
      <c r="AP176" s="93"/>
      <c r="AQ176" s="76"/>
      <c r="AR176" s="10" t="s">
        <v>11</v>
      </c>
      <c r="AS176" s="11" t="s">
        <v>6</v>
      </c>
      <c r="AT176" s="14"/>
      <c r="AU176" s="190">
        <f t="shared" si="36"/>
        <v>0</v>
      </c>
      <c r="AV176" s="190">
        <f t="shared" si="37"/>
        <v>0</v>
      </c>
      <c r="AW176" s="80" t="str">
        <f t="shared" si="39"/>
        <v/>
      </c>
      <c r="AX176" s="156" t="str">
        <f t="shared" si="40"/>
        <v/>
      </c>
    </row>
    <row r="177" spans="1:50" ht="14.5" customHeight="1" x14ac:dyDescent="0.35">
      <c r="A177" s="297"/>
      <c r="B177" s="201" t="s">
        <v>225</v>
      </c>
      <c r="C177" s="202">
        <v>1</v>
      </c>
      <c r="D177" s="75"/>
      <c r="E177" s="93"/>
      <c r="F177" s="86"/>
      <c r="G177" s="86"/>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c r="AK177" s="93"/>
      <c r="AL177" s="93"/>
      <c r="AM177" s="93"/>
      <c r="AN177" s="93"/>
      <c r="AO177" s="93"/>
      <c r="AP177" s="93"/>
      <c r="AQ177" s="76"/>
      <c r="AR177" s="10" t="s">
        <v>11</v>
      </c>
      <c r="AS177" s="11" t="s">
        <v>8</v>
      </c>
      <c r="AT177" s="14"/>
      <c r="AU177" s="190">
        <f t="shared" si="36"/>
        <v>0</v>
      </c>
      <c r="AV177" s="190">
        <f t="shared" si="37"/>
        <v>0</v>
      </c>
      <c r="AW177" s="80" t="str">
        <f t="shared" si="39"/>
        <v/>
      </c>
      <c r="AX177" s="156" t="str">
        <f t="shared" si="40"/>
        <v/>
      </c>
    </row>
    <row r="178" spans="1:50" ht="14.5" customHeight="1" x14ac:dyDescent="0.35">
      <c r="A178" s="297"/>
      <c r="B178" s="201" t="s">
        <v>226</v>
      </c>
      <c r="C178" s="202">
        <v>1</v>
      </c>
      <c r="D178" s="75"/>
      <c r="E178" s="93"/>
      <c r="F178" s="86"/>
      <c r="G178" s="86"/>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c r="AO178" s="93"/>
      <c r="AP178" s="93"/>
      <c r="AQ178" s="76"/>
      <c r="AR178" s="10" t="s">
        <v>11</v>
      </c>
      <c r="AS178" s="11" t="s">
        <v>6</v>
      </c>
      <c r="AT178" s="14"/>
      <c r="AU178" s="190">
        <f t="shared" si="36"/>
        <v>0</v>
      </c>
      <c r="AV178" s="190">
        <f t="shared" si="37"/>
        <v>0</v>
      </c>
      <c r="AW178" s="80" t="str">
        <f t="shared" si="39"/>
        <v/>
      </c>
      <c r="AX178" s="156" t="str">
        <f t="shared" si="40"/>
        <v/>
      </c>
    </row>
    <row r="179" spans="1:50" ht="14.5" customHeight="1" x14ac:dyDescent="0.35">
      <c r="A179" s="297"/>
      <c r="B179" s="201" t="s">
        <v>212</v>
      </c>
      <c r="C179" s="202">
        <v>2</v>
      </c>
      <c r="D179" s="75"/>
      <c r="E179" s="93"/>
      <c r="F179" s="86"/>
      <c r="G179" s="86"/>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c r="AO179" s="93"/>
      <c r="AP179" s="93"/>
      <c r="AQ179" s="76"/>
      <c r="AR179" s="10" t="s">
        <v>11</v>
      </c>
      <c r="AS179" s="11" t="s">
        <v>9</v>
      </c>
      <c r="AT179" s="14"/>
      <c r="AU179" s="190">
        <f t="shared" si="36"/>
        <v>0</v>
      </c>
      <c r="AV179" s="190">
        <f t="shared" si="37"/>
        <v>0</v>
      </c>
      <c r="AW179" s="80" t="str">
        <f t="shared" si="39"/>
        <v/>
      </c>
      <c r="AX179" s="156" t="str">
        <f t="shared" si="40"/>
        <v/>
      </c>
    </row>
    <row r="180" spans="1:50" ht="14.5" customHeight="1" x14ac:dyDescent="0.35">
      <c r="A180" s="297"/>
      <c r="B180" s="201" t="s">
        <v>118</v>
      </c>
      <c r="C180" s="202">
        <v>3</v>
      </c>
      <c r="D180" s="75"/>
      <c r="E180" s="93"/>
      <c r="F180" s="93"/>
      <c r="G180" s="86"/>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c r="AO180" s="93"/>
      <c r="AP180" s="93"/>
      <c r="AQ180" s="76"/>
      <c r="AR180" s="10" t="s">
        <v>11</v>
      </c>
      <c r="AS180" s="11" t="s">
        <v>9</v>
      </c>
      <c r="AT180" s="14"/>
      <c r="AU180" s="190">
        <f t="shared" si="36"/>
        <v>0</v>
      </c>
      <c r="AV180" s="190">
        <f t="shared" si="37"/>
        <v>0</v>
      </c>
      <c r="AW180" s="80" t="str">
        <f t="shared" si="39"/>
        <v/>
      </c>
      <c r="AX180" s="156" t="str">
        <f t="shared" si="40"/>
        <v/>
      </c>
    </row>
    <row r="181" spans="1:50" ht="14.5" customHeight="1" x14ac:dyDescent="0.35">
      <c r="A181" s="297"/>
      <c r="B181" s="201" t="s">
        <v>119</v>
      </c>
      <c r="C181" s="202">
        <v>3</v>
      </c>
      <c r="D181" s="75"/>
      <c r="E181" s="93"/>
      <c r="F181" s="93"/>
      <c r="G181" s="86"/>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76"/>
      <c r="AR181" s="10" t="s">
        <v>11</v>
      </c>
      <c r="AS181" s="11" t="s">
        <v>8</v>
      </c>
      <c r="AT181" s="14"/>
      <c r="AU181" s="190">
        <f t="shared" si="36"/>
        <v>0</v>
      </c>
      <c r="AV181" s="190">
        <f t="shared" si="37"/>
        <v>0</v>
      </c>
      <c r="AW181" s="80" t="str">
        <f t="shared" si="39"/>
        <v/>
      </c>
      <c r="AX181" s="156" t="str">
        <f t="shared" si="40"/>
        <v/>
      </c>
    </row>
    <row r="182" spans="1:50" ht="14.5" customHeight="1" x14ac:dyDescent="0.35">
      <c r="A182" s="297"/>
      <c r="B182" s="201" t="s">
        <v>149</v>
      </c>
      <c r="C182" s="202">
        <v>1</v>
      </c>
      <c r="D182" s="75"/>
      <c r="E182" s="93"/>
      <c r="F182" s="86"/>
      <c r="G182" s="86"/>
      <c r="H182" s="93"/>
      <c r="I182" s="93"/>
      <c r="J182" s="93"/>
      <c r="K182" s="93"/>
      <c r="L182" s="93"/>
      <c r="M182" s="93"/>
      <c r="N182" s="93"/>
      <c r="O182" s="93"/>
      <c r="P182" s="93"/>
      <c r="Q182" s="93"/>
      <c r="R182" s="93"/>
      <c r="S182" s="93"/>
      <c r="T182" s="93"/>
      <c r="U182" s="93"/>
      <c r="V182" s="93"/>
      <c r="W182" s="93"/>
      <c r="X182" s="93"/>
      <c r="Y182" s="93"/>
      <c r="Z182" s="93"/>
      <c r="AA182" s="93"/>
      <c r="AB182" s="93"/>
      <c r="AC182" s="93"/>
      <c r="AD182" s="93"/>
      <c r="AE182" s="93"/>
      <c r="AF182" s="93"/>
      <c r="AG182" s="93"/>
      <c r="AH182" s="93"/>
      <c r="AI182" s="93"/>
      <c r="AJ182" s="93"/>
      <c r="AK182" s="93"/>
      <c r="AL182" s="93"/>
      <c r="AM182" s="93"/>
      <c r="AN182" s="93"/>
      <c r="AO182" s="93"/>
      <c r="AP182" s="93"/>
      <c r="AQ182" s="76"/>
      <c r="AR182" s="10" t="s">
        <v>11</v>
      </c>
      <c r="AS182" s="11" t="s">
        <v>9</v>
      </c>
      <c r="AT182" s="14"/>
      <c r="AU182" s="190">
        <f t="shared" si="36"/>
        <v>0</v>
      </c>
      <c r="AV182" s="190">
        <f t="shared" si="37"/>
        <v>0</v>
      </c>
      <c r="AW182" s="80" t="str">
        <f t="shared" si="39"/>
        <v/>
      </c>
      <c r="AX182" s="156" t="str">
        <f t="shared" si="40"/>
        <v/>
      </c>
    </row>
    <row r="183" spans="1:50" ht="14.5" customHeight="1" x14ac:dyDescent="0.35">
      <c r="A183" s="297"/>
      <c r="B183" s="201" t="s">
        <v>227</v>
      </c>
      <c r="C183" s="202">
        <v>1</v>
      </c>
      <c r="D183" s="75"/>
      <c r="E183" s="93"/>
      <c r="F183" s="86"/>
      <c r="G183" s="86"/>
      <c r="H183" s="93"/>
      <c r="I183" s="93"/>
      <c r="J183" s="93"/>
      <c r="K183" s="93"/>
      <c r="L183" s="93"/>
      <c r="M183" s="93"/>
      <c r="N183" s="93"/>
      <c r="O183" s="93"/>
      <c r="P183" s="93"/>
      <c r="Q183" s="93"/>
      <c r="R183" s="93"/>
      <c r="S183" s="93"/>
      <c r="T183" s="93"/>
      <c r="U183" s="93"/>
      <c r="V183" s="93"/>
      <c r="W183" s="93"/>
      <c r="X183" s="93"/>
      <c r="Y183" s="93"/>
      <c r="Z183" s="93"/>
      <c r="AA183" s="93"/>
      <c r="AB183" s="93"/>
      <c r="AC183" s="93"/>
      <c r="AD183" s="93"/>
      <c r="AE183" s="93"/>
      <c r="AF183" s="93"/>
      <c r="AG183" s="93"/>
      <c r="AH183" s="93"/>
      <c r="AI183" s="93"/>
      <c r="AJ183" s="93"/>
      <c r="AK183" s="93"/>
      <c r="AL183" s="93"/>
      <c r="AM183" s="93"/>
      <c r="AN183" s="93"/>
      <c r="AO183" s="93"/>
      <c r="AP183" s="93"/>
      <c r="AQ183" s="76"/>
      <c r="AR183" s="10" t="s">
        <v>11</v>
      </c>
      <c r="AS183" s="11" t="s">
        <v>9</v>
      </c>
      <c r="AT183" s="14"/>
      <c r="AU183" s="190">
        <f t="shared" si="36"/>
        <v>0</v>
      </c>
      <c r="AV183" s="190">
        <f t="shared" si="37"/>
        <v>0</v>
      </c>
      <c r="AW183" s="80" t="str">
        <f t="shared" si="39"/>
        <v/>
      </c>
      <c r="AX183" s="156" t="str">
        <f t="shared" si="40"/>
        <v/>
      </c>
    </row>
    <row r="184" spans="1:50" ht="14.5" customHeight="1" x14ac:dyDescent="0.35">
      <c r="A184" s="297"/>
      <c r="B184" s="201" t="s">
        <v>228</v>
      </c>
      <c r="C184" s="202">
        <v>1</v>
      </c>
      <c r="D184" s="75"/>
      <c r="E184" s="93"/>
      <c r="F184" s="86"/>
      <c r="G184" s="86"/>
      <c r="H184" s="93"/>
      <c r="I184" s="93"/>
      <c r="J184" s="93"/>
      <c r="K184" s="93"/>
      <c r="L184" s="93"/>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c r="AK184" s="93"/>
      <c r="AL184" s="93"/>
      <c r="AM184" s="93"/>
      <c r="AN184" s="93"/>
      <c r="AO184" s="93"/>
      <c r="AP184" s="93"/>
      <c r="AQ184" s="76"/>
      <c r="AR184" s="10" t="s">
        <v>7</v>
      </c>
      <c r="AS184" s="11" t="s">
        <v>8</v>
      </c>
      <c r="AT184" s="14"/>
      <c r="AU184" s="190">
        <f t="shared" si="36"/>
        <v>0</v>
      </c>
      <c r="AV184" s="190">
        <f t="shared" si="37"/>
        <v>0</v>
      </c>
      <c r="AW184" s="80" t="str">
        <f t="shared" si="39"/>
        <v/>
      </c>
      <c r="AX184" s="156" t="str">
        <f t="shared" si="40"/>
        <v/>
      </c>
    </row>
    <row r="185" spans="1:50" ht="14.5" customHeight="1" thickBot="1" x14ac:dyDescent="0.4">
      <c r="A185" s="298"/>
      <c r="B185" s="203" t="s">
        <v>154</v>
      </c>
      <c r="C185" s="204">
        <v>4</v>
      </c>
      <c r="D185" s="75"/>
      <c r="E185" s="93"/>
      <c r="F185" s="93"/>
      <c r="G185" s="86"/>
      <c r="H185" s="93"/>
      <c r="I185" s="93"/>
      <c r="J185" s="93"/>
      <c r="K185" s="93"/>
      <c r="L185" s="93"/>
      <c r="M185" s="93"/>
      <c r="N185" s="93"/>
      <c r="O185" s="93"/>
      <c r="P185" s="93"/>
      <c r="Q185" s="93"/>
      <c r="R185" s="93"/>
      <c r="S185" s="93"/>
      <c r="T185" s="93"/>
      <c r="U185" s="93"/>
      <c r="V185" s="93"/>
      <c r="W185" s="93"/>
      <c r="X185" s="93"/>
      <c r="Y185" s="93"/>
      <c r="Z185" s="93"/>
      <c r="AA185" s="93"/>
      <c r="AB185" s="93"/>
      <c r="AC185" s="93"/>
      <c r="AD185" s="93"/>
      <c r="AE185" s="93"/>
      <c r="AF185" s="93"/>
      <c r="AG185" s="93"/>
      <c r="AH185" s="93"/>
      <c r="AI185" s="93"/>
      <c r="AJ185" s="93"/>
      <c r="AK185" s="93"/>
      <c r="AL185" s="93"/>
      <c r="AM185" s="93"/>
      <c r="AN185" s="93"/>
      <c r="AO185" s="93"/>
      <c r="AP185" s="93"/>
      <c r="AQ185" s="76"/>
      <c r="AR185" s="10" t="s">
        <v>79</v>
      </c>
      <c r="AS185" s="11" t="s">
        <v>9</v>
      </c>
      <c r="AT185" s="12" t="s">
        <v>165</v>
      </c>
      <c r="AU185" s="190">
        <f t="shared" si="36"/>
        <v>0</v>
      </c>
      <c r="AV185" s="190">
        <f t="shared" si="37"/>
        <v>0</v>
      </c>
      <c r="AW185" s="80" t="str">
        <f t="shared" si="39"/>
        <v/>
      </c>
      <c r="AX185" s="156" t="str">
        <f t="shared" si="40"/>
        <v/>
      </c>
    </row>
    <row r="187" spans="1:50" x14ac:dyDescent="0.35">
      <c r="AR187" s="192" t="s">
        <v>20</v>
      </c>
      <c r="AS187" s="1">
        <f>SUMIF($AR$42:$AR$185,"Number",$C$42:$C$185)</f>
        <v>72</v>
      </c>
    </row>
    <row r="188" spans="1:50" x14ac:dyDescent="0.35">
      <c r="AR188" s="192" t="s">
        <v>21</v>
      </c>
      <c r="AS188" s="1">
        <f>SUMIF($AR$42:$AR$185,"Algebra",$C$42:$C$185)</f>
        <v>61</v>
      </c>
    </row>
    <row r="189" spans="1:50" x14ac:dyDescent="0.35">
      <c r="AR189" s="192" t="s">
        <v>22</v>
      </c>
      <c r="AS189" s="1">
        <f>SUMIF($AR$42:$AR$185,"RPR",$C$42:$C$185)</f>
        <v>70</v>
      </c>
    </row>
    <row r="190" spans="1:50" x14ac:dyDescent="0.35">
      <c r="AR190" s="192" t="s">
        <v>23</v>
      </c>
      <c r="AS190" s="1">
        <f>SUMIF($AR$42:$AR$185,"Geometry and measures",$C$42:$C$185)</f>
        <v>48</v>
      </c>
    </row>
    <row r="191" spans="1:50" x14ac:dyDescent="0.35">
      <c r="AR191" s="192" t="s">
        <v>24</v>
      </c>
      <c r="AS191" s="1">
        <f>SUMIF($AR$42:$AR$185,"Probability",$C$42:$C$185)</f>
        <v>29</v>
      </c>
    </row>
    <row r="192" spans="1:50" x14ac:dyDescent="0.35">
      <c r="AR192" s="192" t="s">
        <v>25</v>
      </c>
      <c r="AS192" s="1">
        <f>SUMIF($AR$42:$AR$185,"Statistics",$C$42:$C$185)</f>
        <v>20</v>
      </c>
    </row>
  </sheetData>
  <sheetProtection algorithmName="SHA-512" hashValue="olj+uWgOy6iCE0ivs4KuhDM0j7rMqDyk7ZImy3fRLa3uHrfa449JpW4MzD8zs+KQPwA/oHTKeIPqFhzptaj1Ew==" saltValue="c0lkeqfVLfWl4nmueasRQQ==" spinCount="100000" sheet="1" formatCells="0" formatColumns="0" formatRows="0" insertColumns="0" insertRows="0" insertHyperlinks="0" sort="0"/>
  <mergeCells count="34">
    <mergeCell ref="AW25:AW26"/>
    <mergeCell ref="AX25:AX26"/>
    <mergeCell ref="S10:T11"/>
    <mergeCell ref="B9:E9"/>
    <mergeCell ref="B27:B28"/>
    <mergeCell ref="K20:N20"/>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88:A135"/>
    <mergeCell ref="A137:A185"/>
    <mergeCell ref="B11:E11"/>
    <mergeCell ref="B14:E14"/>
    <mergeCell ref="B15:E15"/>
    <mergeCell ref="B16:E16"/>
    <mergeCell ref="B18:E18"/>
    <mergeCell ref="A42:A86"/>
    <mergeCell ref="B36:B39"/>
    <mergeCell ref="B33:B34"/>
    <mergeCell ref="B24:C24"/>
    <mergeCell ref="B29:B30"/>
    <mergeCell ref="B31:B32"/>
  </mergeCells>
  <conditionalFormatting sqref="M10">
    <cfRule type="cellIs" dxfId="585" priority="2527" operator="equal">
      <formula>"Probability"</formula>
    </cfRule>
  </conditionalFormatting>
  <conditionalFormatting sqref="AR187:AR192">
    <cfRule type="cellIs" dxfId="584" priority="2505" stopIfTrue="1" operator="equal">
      <formula>"Algebra"</formula>
    </cfRule>
    <cfRule type="cellIs" dxfId="583" priority="2506" stopIfTrue="1" operator="equal">
      <formula>"Number"</formula>
    </cfRule>
    <cfRule type="cellIs" dxfId="582" priority="2507" stopIfTrue="1" operator="equal">
      <formula>"Geometry and measures"</formula>
    </cfRule>
    <cfRule type="cellIs" dxfId="581" priority="2508" stopIfTrue="1" operator="equal">
      <formula>"Statistics"</formula>
    </cfRule>
  </conditionalFormatting>
  <conditionalFormatting sqref="AR187:AR192">
    <cfRule type="cellIs" dxfId="580" priority="2501" operator="equal">
      <formula>"RPR"</formula>
    </cfRule>
  </conditionalFormatting>
  <conditionalFormatting sqref="AR187:AR192">
    <cfRule type="cellIs" dxfId="579" priority="2500" operator="equal">
      <formula>"Probability"</formula>
    </cfRule>
  </conditionalFormatting>
  <conditionalFormatting sqref="D17">
    <cfRule type="cellIs" dxfId="578" priority="2499" operator="equal">
      <formula>"Probability"</formula>
    </cfRule>
  </conditionalFormatting>
  <conditionalFormatting sqref="M17">
    <cfRule type="cellIs" dxfId="577" priority="2480" operator="equal">
      <formula>"Probability"</formula>
    </cfRule>
  </conditionalFormatting>
  <conditionalFormatting sqref="D10">
    <cfRule type="cellIs" dxfId="576" priority="2464" operator="equal">
      <formula>"Probability"</formula>
    </cfRule>
  </conditionalFormatting>
  <conditionalFormatting sqref="K7">
    <cfRule type="expression" dxfId="575" priority="2528">
      <formula>COUNTA(D24:AQ24)&gt;1</formula>
    </cfRule>
  </conditionalFormatting>
  <conditionalFormatting sqref="D23">
    <cfRule type="expression" dxfId="574" priority="2529">
      <formula>COUNTA(D24:AQ24)&gt;1</formula>
    </cfRule>
  </conditionalFormatting>
  <conditionalFormatting sqref="AR63:AR64 AR71:AR78 AR58:AR59 AR80:AR83 AR51:AR52 AR56">
    <cfRule type="cellIs" dxfId="573" priority="574" stopIfTrue="1" operator="equal">
      <formula>"Algebra"</formula>
    </cfRule>
    <cfRule type="cellIs" dxfId="572" priority="575" stopIfTrue="1" operator="equal">
      <formula>"Number"</formula>
    </cfRule>
    <cfRule type="cellIs" dxfId="571" priority="576" stopIfTrue="1" operator="equal">
      <formula>"Geometry and measures"</formula>
    </cfRule>
    <cfRule type="cellIs" dxfId="570" priority="577" stopIfTrue="1" operator="equal">
      <formula>"Statistics"</formula>
    </cfRule>
  </conditionalFormatting>
  <conditionalFormatting sqref="AS42:AS52 AS56:AS57 AS79:AS80">
    <cfRule type="cellIs" dxfId="569" priority="571" stopIfTrue="1" operator="equal">
      <formula>"AO3"</formula>
    </cfRule>
    <cfRule type="cellIs" dxfId="568" priority="572" stopIfTrue="1" operator="equal">
      <formula>"AO2"</formula>
    </cfRule>
    <cfRule type="cellIs" dxfId="567" priority="573" stopIfTrue="1" operator="equal">
      <formula>"AO1"</formula>
    </cfRule>
  </conditionalFormatting>
  <conditionalFormatting sqref="AR63:AR64 AR71:AR78 AR58:AR59 AR80:AR83 AR51:AR52 AR56">
    <cfRule type="cellIs" dxfId="566" priority="570" operator="equal">
      <formula>"RPR"</formula>
    </cfRule>
  </conditionalFormatting>
  <conditionalFormatting sqref="AR63:AR64 AR71:AR78 AR58:AR59 AR80:AR83 AR51:AR52 AR56">
    <cfRule type="cellIs" dxfId="565" priority="569" operator="equal">
      <formula>"Probability"</formula>
    </cfRule>
  </conditionalFormatting>
  <conditionalFormatting sqref="AS71:AS73 AS75:AS76">
    <cfRule type="cellIs" dxfId="564" priority="566" stopIfTrue="1" operator="equal">
      <formula>"AO3"</formula>
    </cfRule>
    <cfRule type="cellIs" dxfId="563" priority="567" stopIfTrue="1" operator="equal">
      <formula>"AO2"</formula>
    </cfRule>
    <cfRule type="cellIs" dxfId="562" priority="568" stopIfTrue="1" operator="equal">
      <formula>"AO1"</formula>
    </cfRule>
  </conditionalFormatting>
  <conditionalFormatting sqref="AR42:AR45 AR49:AR50">
    <cfRule type="cellIs" dxfId="561" priority="562" stopIfTrue="1" operator="equal">
      <formula>"Algebra"</formula>
    </cfRule>
    <cfRule type="cellIs" dxfId="560" priority="563" stopIfTrue="1" operator="equal">
      <formula>"Number"</formula>
    </cfRule>
    <cfRule type="cellIs" dxfId="559" priority="564" stopIfTrue="1" operator="equal">
      <formula>"Geometry and measures"</formula>
    </cfRule>
    <cfRule type="cellIs" dxfId="558" priority="565" stopIfTrue="1" operator="equal">
      <formula>"Statistics"</formula>
    </cfRule>
  </conditionalFormatting>
  <conditionalFormatting sqref="AR42:AR45 AR49:AR50">
    <cfRule type="cellIs" dxfId="557" priority="561" operator="equal">
      <formula>"RPR"</formula>
    </cfRule>
  </conditionalFormatting>
  <conditionalFormatting sqref="AR42:AR45 AR49:AR50">
    <cfRule type="cellIs" dxfId="556" priority="560" operator="equal">
      <formula>"Probability"</formula>
    </cfRule>
  </conditionalFormatting>
  <conditionalFormatting sqref="AR61">
    <cfRule type="cellIs" dxfId="555" priority="556" stopIfTrue="1" operator="equal">
      <formula>"Algebra"</formula>
    </cfRule>
    <cfRule type="cellIs" dxfId="554" priority="557" stopIfTrue="1" operator="equal">
      <formula>"Number"</formula>
    </cfRule>
    <cfRule type="cellIs" dxfId="553" priority="558" stopIfTrue="1" operator="equal">
      <formula>"Geometry and measures"</formula>
    </cfRule>
    <cfRule type="cellIs" dxfId="552" priority="559" stopIfTrue="1" operator="equal">
      <formula>"Statistics"</formula>
    </cfRule>
  </conditionalFormatting>
  <conditionalFormatting sqref="AR61">
    <cfRule type="cellIs" dxfId="551" priority="555" operator="equal">
      <formula>"RPR"</formula>
    </cfRule>
  </conditionalFormatting>
  <conditionalFormatting sqref="AR61">
    <cfRule type="cellIs" dxfId="550" priority="554" operator="equal">
      <formula>"Probability"</formula>
    </cfRule>
  </conditionalFormatting>
  <conditionalFormatting sqref="AR62">
    <cfRule type="cellIs" dxfId="549" priority="550" stopIfTrue="1" operator="equal">
      <formula>"Algebra"</formula>
    </cfRule>
    <cfRule type="cellIs" dxfId="548" priority="551" stopIfTrue="1" operator="equal">
      <formula>"Number"</formula>
    </cfRule>
    <cfRule type="cellIs" dxfId="547" priority="552" stopIfTrue="1" operator="equal">
      <formula>"Geometry and measures"</formula>
    </cfRule>
    <cfRule type="cellIs" dxfId="546" priority="553" stopIfTrue="1" operator="equal">
      <formula>"Statistics"</formula>
    </cfRule>
  </conditionalFormatting>
  <conditionalFormatting sqref="AR62">
    <cfRule type="cellIs" dxfId="545" priority="549" operator="equal">
      <formula>"RPR"</formula>
    </cfRule>
  </conditionalFormatting>
  <conditionalFormatting sqref="AR62">
    <cfRule type="cellIs" dxfId="544" priority="548" operator="equal">
      <formula>"Probability"</formula>
    </cfRule>
  </conditionalFormatting>
  <conditionalFormatting sqref="AR60">
    <cfRule type="cellIs" dxfId="543" priority="544" stopIfTrue="1" operator="equal">
      <formula>"Algebra"</formula>
    </cfRule>
    <cfRule type="cellIs" dxfId="542" priority="545" stopIfTrue="1" operator="equal">
      <formula>"Number"</formula>
    </cfRule>
    <cfRule type="cellIs" dxfId="541" priority="546" stopIfTrue="1" operator="equal">
      <formula>"Geometry and measures"</formula>
    </cfRule>
    <cfRule type="cellIs" dxfId="540" priority="547" stopIfTrue="1" operator="equal">
      <formula>"Statistics"</formula>
    </cfRule>
  </conditionalFormatting>
  <conditionalFormatting sqref="AR60">
    <cfRule type="cellIs" dxfId="539" priority="543" operator="equal">
      <formula>"RPR"</formula>
    </cfRule>
  </conditionalFormatting>
  <conditionalFormatting sqref="AR60">
    <cfRule type="cellIs" dxfId="538" priority="542" operator="equal">
      <formula>"Probability"</formula>
    </cfRule>
  </conditionalFormatting>
  <conditionalFormatting sqref="AS81">
    <cfRule type="cellIs" dxfId="537" priority="539" stopIfTrue="1" operator="equal">
      <formula>"AO3"</formula>
    </cfRule>
    <cfRule type="cellIs" dxfId="536" priority="540" stopIfTrue="1" operator="equal">
      <formula>"AO2"</formula>
    </cfRule>
    <cfRule type="cellIs" dxfId="535" priority="541" stopIfTrue="1" operator="equal">
      <formula>"AO1"</formula>
    </cfRule>
  </conditionalFormatting>
  <conditionalFormatting sqref="AS59:AS61">
    <cfRule type="cellIs" dxfId="534" priority="536" stopIfTrue="1" operator="equal">
      <formula>"AO3"</formula>
    </cfRule>
    <cfRule type="cellIs" dxfId="533" priority="537" stopIfTrue="1" operator="equal">
      <formula>"AO2"</formula>
    </cfRule>
    <cfRule type="cellIs" dxfId="532" priority="538" stopIfTrue="1" operator="equal">
      <formula>"AO1"</formula>
    </cfRule>
  </conditionalFormatting>
  <conditionalFormatting sqref="AR53:AR55">
    <cfRule type="cellIs" dxfId="531" priority="532" stopIfTrue="1" operator="equal">
      <formula>"Algebra"</formula>
    </cfRule>
    <cfRule type="cellIs" dxfId="530" priority="533" stopIfTrue="1" operator="equal">
      <formula>"Number"</formula>
    </cfRule>
    <cfRule type="cellIs" dxfId="529" priority="534" stopIfTrue="1" operator="equal">
      <formula>"Geometry and measures"</formula>
    </cfRule>
    <cfRule type="cellIs" dxfId="528" priority="535" stopIfTrue="1" operator="equal">
      <formula>"Statistics"</formula>
    </cfRule>
  </conditionalFormatting>
  <conditionalFormatting sqref="AR53:AR55">
    <cfRule type="cellIs" dxfId="527" priority="531" operator="equal">
      <formula>"RPR"</formula>
    </cfRule>
  </conditionalFormatting>
  <conditionalFormatting sqref="AR53:AR55">
    <cfRule type="cellIs" dxfId="526" priority="530" operator="equal">
      <formula>"Probability"</formula>
    </cfRule>
  </conditionalFormatting>
  <conditionalFormatting sqref="AR57">
    <cfRule type="cellIs" dxfId="525" priority="526" stopIfTrue="1" operator="equal">
      <formula>"Algebra"</formula>
    </cfRule>
    <cfRule type="cellIs" dxfId="524" priority="527" stopIfTrue="1" operator="equal">
      <formula>"Number"</formula>
    </cfRule>
    <cfRule type="cellIs" dxfId="523" priority="528" stopIfTrue="1" operator="equal">
      <formula>"Geometry and measures"</formula>
    </cfRule>
    <cfRule type="cellIs" dxfId="522" priority="529" stopIfTrue="1" operator="equal">
      <formula>"Statistics"</formula>
    </cfRule>
  </conditionalFormatting>
  <conditionalFormatting sqref="AR57">
    <cfRule type="cellIs" dxfId="521" priority="525" operator="equal">
      <formula>"RPR"</formula>
    </cfRule>
  </conditionalFormatting>
  <conditionalFormatting sqref="AR57">
    <cfRule type="cellIs" dxfId="520" priority="524" operator="equal">
      <formula>"Probability"</formula>
    </cfRule>
  </conditionalFormatting>
  <conditionalFormatting sqref="AR65:AR69">
    <cfRule type="cellIs" dxfId="519" priority="520" stopIfTrue="1" operator="equal">
      <formula>"Algebra"</formula>
    </cfRule>
    <cfRule type="cellIs" dxfId="518" priority="521" stopIfTrue="1" operator="equal">
      <formula>"Number"</formula>
    </cfRule>
    <cfRule type="cellIs" dxfId="517" priority="522" stopIfTrue="1" operator="equal">
      <formula>"Geometry and measures"</formula>
    </cfRule>
    <cfRule type="cellIs" dxfId="516" priority="523" stopIfTrue="1" operator="equal">
      <formula>"Statistics"</formula>
    </cfRule>
  </conditionalFormatting>
  <conditionalFormatting sqref="AR65:AR69">
    <cfRule type="cellIs" dxfId="515" priority="519" operator="equal">
      <formula>"RPR"</formula>
    </cfRule>
  </conditionalFormatting>
  <conditionalFormatting sqref="AR65:AR69">
    <cfRule type="cellIs" dxfId="514" priority="518" operator="equal">
      <formula>"Probability"</formula>
    </cfRule>
  </conditionalFormatting>
  <conditionalFormatting sqref="AR79">
    <cfRule type="cellIs" dxfId="513" priority="514" stopIfTrue="1" operator="equal">
      <formula>"Algebra"</formula>
    </cfRule>
    <cfRule type="cellIs" dxfId="512" priority="515" stopIfTrue="1" operator="equal">
      <formula>"Number"</formula>
    </cfRule>
    <cfRule type="cellIs" dxfId="511" priority="516" stopIfTrue="1" operator="equal">
      <formula>"Geometry and measures"</formula>
    </cfRule>
    <cfRule type="cellIs" dxfId="510" priority="517" stopIfTrue="1" operator="equal">
      <formula>"Statistics"</formula>
    </cfRule>
  </conditionalFormatting>
  <conditionalFormatting sqref="AR79">
    <cfRule type="cellIs" dxfId="509" priority="513" operator="equal">
      <formula>"RPR"</formula>
    </cfRule>
  </conditionalFormatting>
  <conditionalFormatting sqref="AR79">
    <cfRule type="cellIs" dxfId="508" priority="512" operator="equal">
      <formula>"Probability"</formula>
    </cfRule>
  </conditionalFormatting>
  <conditionalFormatting sqref="AR84">
    <cfRule type="cellIs" dxfId="507" priority="508" stopIfTrue="1" operator="equal">
      <formula>"Algebra"</formula>
    </cfRule>
    <cfRule type="cellIs" dxfId="506" priority="509" stopIfTrue="1" operator="equal">
      <formula>"Number"</formula>
    </cfRule>
    <cfRule type="cellIs" dxfId="505" priority="510" stopIfTrue="1" operator="equal">
      <formula>"Geometry and measures"</formula>
    </cfRule>
    <cfRule type="cellIs" dxfId="504" priority="511" stopIfTrue="1" operator="equal">
      <formula>"Statistics"</formula>
    </cfRule>
  </conditionalFormatting>
  <conditionalFormatting sqref="AR84">
    <cfRule type="cellIs" dxfId="503" priority="507" operator="equal">
      <formula>"RPR"</formula>
    </cfRule>
  </conditionalFormatting>
  <conditionalFormatting sqref="AR84">
    <cfRule type="cellIs" dxfId="502" priority="506" operator="equal">
      <formula>"Probability"</formula>
    </cfRule>
  </conditionalFormatting>
  <conditionalFormatting sqref="AS53:AS55">
    <cfRule type="cellIs" dxfId="501" priority="503" stopIfTrue="1" operator="equal">
      <formula>"AO3"</formula>
    </cfRule>
    <cfRule type="cellIs" dxfId="500" priority="504" stopIfTrue="1" operator="equal">
      <formula>"AO2"</formula>
    </cfRule>
    <cfRule type="cellIs" dxfId="499" priority="505" stopIfTrue="1" operator="equal">
      <formula>"AO1"</formula>
    </cfRule>
  </conditionalFormatting>
  <conditionalFormatting sqref="AS65:AS69">
    <cfRule type="cellIs" dxfId="498" priority="500" stopIfTrue="1" operator="equal">
      <formula>"AO3"</formula>
    </cfRule>
    <cfRule type="cellIs" dxfId="497" priority="501" stopIfTrue="1" operator="equal">
      <formula>"AO2"</formula>
    </cfRule>
    <cfRule type="cellIs" dxfId="496" priority="502" stopIfTrue="1" operator="equal">
      <formula>"AO1"</formula>
    </cfRule>
  </conditionalFormatting>
  <conditionalFormatting sqref="AS84">
    <cfRule type="cellIs" dxfId="495" priority="494" stopIfTrue="1" operator="equal">
      <formula>"AO3"</formula>
    </cfRule>
    <cfRule type="cellIs" dxfId="494" priority="495" stopIfTrue="1" operator="equal">
      <formula>"AO2"</formula>
    </cfRule>
    <cfRule type="cellIs" dxfId="493" priority="496" stopIfTrue="1" operator="equal">
      <formula>"AO1"</formula>
    </cfRule>
  </conditionalFormatting>
  <conditionalFormatting sqref="AR46">
    <cfRule type="cellIs" dxfId="492" priority="490" stopIfTrue="1" operator="equal">
      <formula>"Algebra"</formula>
    </cfRule>
    <cfRule type="cellIs" dxfId="491" priority="491" stopIfTrue="1" operator="equal">
      <formula>"Number"</formula>
    </cfRule>
    <cfRule type="cellIs" dxfId="490" priority="492" stopIfTrue="1" operator="equal">
      <formula>"Geometry and measures"</formula>
    </cfRule>
    <cfRule type="cellIs" dxfId="489" priority="493" stopIfTrue="1" operator="equal">
      <formula>"Statistics"</formula>
    </cfRule>
  </conditionalFormatting>
  <conditionalFormatting sqref="AR46">
    <cfRule type="cellIs" dxfId="488" priority="489" operator="equal">
      <formula>"RPR"</formula>
    </cfRule>
  </conditionalFormatting>
  <conditionalFormatting sqref="AR46">
    <cfRule type="cellIs" dxfId="487" priority="488" operator="equal">
      <formula>"Probability"</formula>
    </cfRule>
  </conditionalFormatting>
  <conditionalFormatting sqref="AR47">
    <cfRule type="cellIs" dxfId="486" priority="484" stopIfTrue="1" operator="equal">
      <formula>"Algebra"</formula>
    </cfRule>
    <cfRule type="cellIs" dxfId="485" priority="485" stopIfTrue="1" operator="equal">
      <formula>"Number"</formula>
    </cfRule>
    <cfRule type="cellIs" dxfId="484" priority="486" stopIfTrue="1" operator="equal">
      <formula>"Geometry and measures"</formula>
    </cfRule>
    <cfRule type="cellIs" dxfId="483" priority="487" stopIfTrue="1" operator="equal">
      <formula>"Statistics"</formula>
    </cfRule>
  </conditionalFormatting>
  <conditionalFormatting sqref="AR47">
    <cfRule type="cellIs" dxfId="482" priority="483" operator="equal">
      <formula>"RPR"</formula>
    </cfRule>
  </conditionalFormatting>
  <conditionalFormatting sqref="AR47">
    <cfRule type="cellIs" dxfId="481" priority="482" operator="equal">
      <formula>"Probability"</formula>
    </cfRule>
  </conditionalFormatting>
  <conditionalFormatting sqref="AR48">
    <cfRule type="cellIs" dxfId="480" priority="478" stopIfTrue="1" operator="equal">
      <formula>"Algebra"</formula>
    </cfRule>
    <cfRule type="cellIs" dxfId="479" priority="479" stopIfTrue="1" operator="equal">
      <formula>"Number"</formula>
    </cfRule>
    <cfRule type="cellIs" dxfId="478" priority="480" stopIfTrue="1" operator="equal">
      <formula>"Geometry and measures"</formula>
    </cfRule>
    <cfRule type="cellIs" dxfId="477" priority="481" stopIfTrue="1" operator="equal">
      <formula>"Statistics"</formula>
    </cfRule>
  </conditionalFormatting>
  <conditionalFormatting sqref="AR48">
    <cfRule type="cellIs" dxfId="476" priority="477" operator="equal">
      <formula>"RPR"</formula>
    </cfRule>
  </conditionalFormatting>
  <conditionalFormatting sqref="AR48">
    <cfRule type="cellIs" dxfId="475" priority="476" operator="equal">
      <formula>"Probability"</formula>
    </cfRule>
  </conditionalFormatting>
  <conditionalFormatting sqref="AR70">
    <cfRule type="cellIs" dxfId="474" priority="472" stopIfTrue="1" operator="equal">
      <formula>"Algebra"</formula>
    </cfRule>
    <cfRule type="cellIs" dxfId="473" priority="473" stopIfTrue="1" operator="equal">
      <formula>"Number"</formula>
    </cfRule>
    <cfRule type="cellIs" dxfId="472" priority="474" stopIfTrue="1" operator="equal">
      <formula>"Geometry and measures"</formula>
    </cfRule>
    <cfRule type="cellIs" dxfId="471" priority="475" stopIfTrue="1" operator="equal">
      <formula>"Statistics"</formula>
    </cfRule>
  </conditionalFormatting>
  <conditionalFormatting sqref="AR70">
    <cfRule type="cellIs" dxfId="470" priority="471" operator="equal">
      <formula>"RPR"</formula>
    </cfRule>
  </conditionalFormatting>
  <conditionalFormatting sqref="AR70">
    <cfRule type="cellIs" dxfId="469" priority="470" operator="equal">
      <formula>"Probability"</formula>
    </cfRule>
  </conditionalFormatting>
  <conditionalFormatting sqref="AR85">
    <cfRule type="cellIs" dxfId="468" priority="460" stopIfTrue="1" operator="equal">
      <formula>"Algebra"</formula>
    </cfRule>
    <cfRule type="cellIs" dxfId="467" priority="461" stopIfTrue="1" operator="equal">
      <formula>"Number"</formula>
    </cfRule>
    <cfRule type="cellIs" dxfId="466" priority="462" stopIfTrue="1" operator="equal">
      <formula>"Geometry and measures"</formula>
    </cfRule>
    <cfRule type="cellIs" dxfId="465" priority="463" stopIfTrue="1" operator="equal">
      <formula>"Statistics"</formula>
    </cfRule>
  </conditionalFormatting>
  <conditionalFormatting sqref="AR85">
    <cfRule type="cellIs" dxfId="464" priority="459" operator="equal">
      <formula>"RPR"</formula>
    </cfRule>
  </conditionalFormatting>
  <conditionalFormatting sqref="AR85">
    <cfRule type="cellIs" dxfId="463" priority="458" operator="equal">
      <formula>"Probability"</formula>
    </cfRule>
  </conditionalFormatting>
  <conditionalFormatting sqref="AR86">
    <cfRule type="cellIs" dxfId="462" priority="454" stopIfTrue="1" operator="equal">
      <formula>"Algebra"</formula>
    </cfRule>
    <cfRule type="cellIs" dxfId="461" priority="455" stopIfTrue="1" operator="equal">
      <formula>"Number"</formula>
    </cfRule>
    <cfRule type="cellIs" dxfId="460" priority="456" stopIfTrue="1" operator="equal">
      <formula>"Geometry and measures"</formula>
    </cfRule>
    <cfRule type="cellIs" dxfId="459" priority="457" stopIfTrue="1" operator="equal">
      <formula>"Statistics"</formula>
    </cfRule>
  </conditionalFormatting>
  <conditionalFormatting sqref="AR86">
    <cfRule type="cellIs" dxfId="458" priority="453" operator="equal">
      <formula>"RPR"</formula>
    </cfRule>
  </conditionalFormatting>
  <conditionalFormatting sqref="AR86">
    <cfRule type="cellIs" dxfId="457" priority="452" operator="equal">
      <formula>"Probability"</formula>
    </cfRule>
  </conditionalFormatting>
  <conditionalFormatting sqref="AS58">
    <cfRule type="cellIs" dxfId="456" priority="449" stopIfTrue="1" operator="equal">
      <formula>"AO3"</formula>
    </cfRule>
    <cfRule type="cellIs" dxfId="455" priority="450" stopIfTrue="1" operator="equal">
      <formula>"AO2"</formula>
    </cfRule>
    <cfRule type="cellIs" dxfId="454" priority="451" stopIfTrue="1" operator="equal">
      <formula>"AO1"</formula>
    </cfRule>
  </conditionalFormatting>
  <conditionalFormatting sqref="AS62">
    <cfRule type="cellIs" dxfId="453" priority="446" stopIfTrue="1" operator="equal">
      <formula>"AO3"</formula>
    </cfRule>
    <cfRule type="cellIs" dxfId="452" priority="447" stopIfTrue="1" operator="equal">
      <formula>"AO2"</formula>
    </cfRule>
    <cfRule type="cellIs" dxfId="451" priority="448" stopIfTrue="1" operator="equal">
      <formula>"AO1"</formula>
    </cfRule>
  </conditionalFormatting>
  <conditionalFormatting sqref="AS63">
    <cfRule type="cellIs" dxfId="450" priority="443" stopIfTrue="1" operator="equal">
      <formula>"AO3"</formula>
    </cfRule>
    <cfRule type="cellIs" dxfId="449" priority="444" stopIfTrue="1" operator="equal">
      <formula>"AO2"</formula>
    </cfRule>
    <cfRule type="cellIs" dxfId="448" priority="445" stopIfTrue="1" operator="equal">
      <formula>"AO1"</formula>
    </cfRule>
  </conditionalFormatting>
  <conditionalFormatting sqref="AS64">
    <cfRule type="cellIs" dxfId="447" priority="440" stopIfTrue="1" operator="equal">
      <formula>"AO3"</formula>
    </cfRule>
    <cfRule type="cellIs" dxfId="446" priority="441" stopIfTrue="1" operator="equal">
      <formula>"AO2"</formula>
    </cfRule>
    <cfRule type="cellIs" dxfId="445" priority="442" stopIfTrue="1" operator="equal">
      <formula>"AO1"</formula>
    </cfRule>
  </conditionalFormatting>
  <conditionalFormatting sqref="AS70">
    <cfRule type="cellIs" dxfId="444" priority="437" stopIfTrue="1" operator="equal">
      <formula>"AO3"</formula>
    </cfRule>
    <cfRule type="cellIs" dxfId="443" priority="438" stopIfTrue="1" operator="equal">
      <formula>"AO2"</formula>
    </cfRule>
    <cfRule type="cellIs" dxfId="442" priority="439" stopIfTrue="1" operator="equal">
      <formula>"AO1"</formula>
    </cfRule>
  </conditionalFormatting>
  <conditionalFormatting sqref="AS74">
    <cfRule type="cellIs" dxfId="441" priority="434" stopIfTrue="1" operator="equal">
      <formula>"AO3"</formula>
    </cfRule>
    <cfRule type="cellIs" dxfId="440" priority="435" stopIfTrue="1" operator="equal">
      <formula>"AO2"</formula>
    </cfRule>
    <cfRule type="cellIs" dxfId="439" priority="436" stopIfTrue="1" operator="equal">
      <formula>"AO1"</formula>
    </cfRule>
  </conditionalFormatting>
  <conditionalFormatting sqref="AS77">
    <cfRule type="cellIs" dxfId="438" priority="431" stopIfTrue="1" operator="equal">
      <formula>"AO3"</formula>
    </cfRule>
    <cfRule type="cellIs" dxfId="437" priority="432" stopIfTrue="1" operator="equal">
      <formula>"AO2"</formula>
    </cfRule>
    <cfRule type="cellIs" dxfId="436" priority="433" stopIfTrue="1" operator="equal">
      <formula>"AO1"</formula>
    </cfRule>
  </conditionalFormatting>
  <conditionalFormatting sqref="AS78">
    <cfRule type="cellIs" dxfId="435" priority="428" stopIfTrue="1" operator="equal">
      <formula>"AO3"</formula>
    </cfRule>
    <cfRule type="cellIs" dxfId="434" priority="429" stopIfTrue="1" operator="equal">
      <formula>"AO2"</formula>
    </cfRule>
    <cfRule type="cellIs" dxfId="433" priority="430" stopIfTrue="1" operator="equal">
      <formula>"AO1"</formula>
    </cfRule>
  </conditionalFormatting>
  <conditionalFormatting sqref="AS82">
    <cfRule type="cellIs" dxfId="432" priority="416" stopIfTrue="1" operator="equal">
      <formula>"AO3"</formula>
    </cfRule>
    <cfRule type="cellIs" dxfId="431" priority="417" stopIfTrue="1" operator="equal">
      <formula>"AO2"</formula>
    </cfRule>
    <cfRule type="cellIs" dxfId="430" priority="418" stopIfTrue="1" operator="equal">
      <formula>"AO1"</formula>
    </cfRule>
  </conditionalFormatting>
  <conditionalFormatting sqref="AS83">
    <cfRule type="cellIs" dxfId="429" priority="413" stopIfTrue="1" operator="equal">
      <formula>"AO3"</formula>
    </cfRule>
    <cfRule type="cellIs" dxfId="428" priority="414" stopIfTrue="1" operator="equal">
      <formula>"AO2"</formula>
    </cfRule>
    <cfRule type="cellIs" dxfId="427" priority="415" stopIfTrue="1" operator="equal">
      <formula>"AO1"</formula>
    </cfRule>
  </conditionalFormatting>
  <conditionalFormatting sqref="AS85">
    <cfRule type="cellIs" dxfId="426" priority="410" stopIfTrue="1" operator="equal">
      <formula>"AO3"</formula>
    </cfRule>
    <cfRule type="cellIs" dxfId="425" priority="411" stopIfTrue="1" operator="equal">
      <formula>"AO2"</formula>
    </cfRule>
    <cfRule type="cellIs" dxfId="424" priority="412" stopIfTrue="1" operator="equal">
      <formula>"AO1"</formula>
    </cfRule>
  </conditionalFormatting>
  <conditionalFormatting sqref="AS86">
    <cfRule type="cellIs" dxfId="423" priority="407" stopIfTrue="1" operator="equal">
      <formula>"AO3"</formula>
    </cfRule>
    <cfRule type="cellIs" dxfId="422" priority="408" stopIfTrue="1" operator="equal">
      <formula>"AO2"</formula>
    </cfRule>
    <cfRule type="cellIs" dxfId="421" priority="409" stopIfTrue="1" operator="equal">
      <formula>"AO1"</formula>
    </cfRule>
  </conditionalFormatting>
  <conditionalFormatting sqref="AR129:AR130 AR133:AR134 AR119:AR120 AR122 AR88:AR92 AR94:AR104">
    <cfRule type="cellIs" dxfId="420" priority="403" stopIfTrue="1" operator="equal">
      <formula>"Algebra"</formula>
    </cfRule>
    <cfRule type="cellIs" dxfId="419" priority="404" stopIfTrue="1" operator="equal">
      <formula>"Number"</formula>
    </cfRule>
    <cfRule type="cellIs" dxfId="418" priority="405" stopIfTrue="1" operator="equal">
      <formula>"Geometry and measures"</formula>
    </cfRule>
    <cfRule type="cellIs" dxfId="417" priority="406" stopIfTrue="1" operator="equal">
      <formula>"Statistics"</formula>
    </cfRule>
  </conditionalFormatting>
  <conditionalFormatting sqref="AS88:AS104">
    <cfRule type="cellIs" dxfId="416" priority="400" stopIfTrue="1" operator="equal">
      <formula>"AO3"</formula>
    </cfRule>
    <cfRule type="cellIs" dxfId="415" priority="401" stopIfTrue="1" operator="equal">
      <formula>"AO2"</formula>
    </cfRule>
    <cfRule type="cellIs" dxfId="414" priority="402" stopIfTrue="1" operator="equal">
      <formula>"AO1"</formula>
    </cfRule>
  </conditionalFormatting>
  <conditionalFormatting sqref="AR129:AR130 AR133:AR134 AR119:AR120 AR122 AR88:AR92 AR94:AR104">
    <cfRule type="cellIs" dxfId="413" priority="399" operator="equal">
      <formula>"RPR"</formula>
    </cfRule>
  </conditionalFormatting>
  <conditionalFormatting sqref="AR129:AR130 AR133:AR134 AR119:AR120 AR122 AR88:AR92 AR94:AR104">
    <cfRule type="cellIs" dxfId="412" priority="398" operator="equal">
      <formula>"Probability"</formula>
    </cfRule>
  </conditionalFormatting>
  <conditionalFormatting sqref="AS111:AS117">
    <cfRule type="cellIs" dxfId="411" priority="395" stopIfTrue="1" operator="equal">
      <formula>"AO3"</formula>
    </cfRule>
    <cfRule type="cellIs" dxfId="410" priority="396" stopIfTrue="1" operator="equal">
      <formula>"AO2"</formula>
    </cfRule>
    <cfRule type="cellIs" dxfId="409" priority="397" stopIfTrue="1" operator="equal">
      <formula>"AO1"</formula>
    </cfRule>
  </conditionalFormatting>
  <conditionalFormatting sqref="AS119:AS121">
    <cfRule type="cellIs" dxfId="408" priority="392" stopIfTrue="1" operator="equal">
      <formula>"AO3"</formula>
    </cfRule>
    <cfRule type="cellIs" dxfId="407" priority="393" stopIfTrue="1" operator="equal">
      <formula>"AO2"</formula>
    </cfRule>
    <cfRule type="cellIs" dxfId="406" priority="394" stopIfTrue="1" operator="equal">
      <formula>"AO1"</formula>
    </cfRule>
  </conditionalFormatting>
  <conditionalFormatting sqref="AR109:AR114">
    <cfRule type="cellIs" dxfId="405" priority="388" stopIfTrue="1" operator="equal">
      <formula>"Algebra"</formula>
    </cfRule>
    <cfRule type="cellIs" dxfId="404" priority="389" stopIfTrue="1" operator="equal">
      <formula>"Number"</formula>
    </cfRule>
    <cfRule type="cellIs" dxfId="403" priority="390" stopIfTrue="1" operator="equal">
      <formula>"Geometry and measures"</formula>
    </cfRule>
    <cfRule type="cellIs" dxfId="402" priority="391" stopIfTrue="1" operator="equal">
      <formula>"Statistics"</formula>
    </cfRule>
  </conditionalFormatting>
  <conditionalFormatting sqref="AR109:AR114">
    <cfRule type="cellIs" dxfId="401" priority="387" operator="equal">
      <formula>"RPR"</formula>
    </cfRule>
  </conditionalFormatting>
  <conditionalFormatting sqref="AR109:AR114">
    <cfRule type="cellIs" dxfId="400" priority="386" operator="equal">
      <formula>"Probability"</formula>
    </cfRule>
  </conditionalFormatting>
  <conditionalFormatting sqref="AR105:AR108">
    <cfRule type="cellIs" dxfId="399" priority="382" stopIfTrue="1" operator="equal">
      <formula>"Algebra"</formula>
    </cfRule>
    <cfRule type="cellIs" dxfId="398" priority="383" stopIfTrue="1" operator="equal">
      <formula>"Number"</formula>
    </cfRule>
    <cfRule type="cellIs" dxfId="397" priority="384" stopIfTrue="1" operator="equal">
      <formula>"Geometry and measures"</formula>
    </cfRule>
    <cfRule type="cellIs" dxfId="396" priority="385" stopIfTrue="1" operator="equal">
      <formula>"Statistics"</formula>
    </cfRule>
  </conditionalFormatting>
  <conditionalFormatting sqref="AR105:AR108">
    <cfRule type="cellIs" dxfId="395" priority="381" operator="equal">
      <formula>"RPR"</formula>
    </cfRule>
  </conditionalFormatting>
  <conditionalFormatting sqref="AR105:AR108">
    <cfRule type="cellIs" dxfId="394" priority="380" operator="equal">
      <formula>"Probability"</formula>
    </cfRule>
  </conditionalFormatting>
  <conditionalFormatting sqref="AR124">
    <cfRule type="cellIs" dxfId="393" priority="376" stopIfTrue="1" operator="equal">
      <formula>"Algebra"</formula>
    </cfRule>
    <cfRule type="cellIs" dxfId="392" priority="377" stopIfTrue="1" operator="equal">
      <formula>"Number"</formula>
    </cfRule>
    <cfRule type="cellIs" dxfId="391" priority="378" stopIfTrue="1" operator="equal">
      <formula>"Geometry and measures"</formula>
    </cfRule>
    <cfRule type="cellIs" dxfId="390" priority="379" stopIfTrue="1" operator="equal">
      <formula>"Statistics"</formula>
    </cfRule>
  </conditionalFormatting>
  <conditionalFormatting sqref="AR124">
    <cfRule type="cellIs" dxfId="389" priority="375" operator="equal">
      <formula>"RPR"</formula>
    </cfRule>
  </conditionalFormatting>
  <conditionalFormatting sqref="AR124">
    <cfRule type="cellIs" dxfId="388" priority="374" operator="equal">
      <formula>"Probability"</formula>
    </cfRule>
  </conditionalFormatting>
  <conditionalFormatting sqref="AS108:AS109">
    <cfRule type="cellIs" dxfId="387" priority="371" stopIfTrue="1" operator="equal">
      <formula>"AO3"</formula>
    </cfRule>
    <cfRule type="cellIs" dxfId="386" priority="372" stopIfTrue="1" operator="equal">
      <formula>"AO2"</formula>
    </cfRule>
    <cfRule type="cellIs" dxfId="385" priority="373" stopIfTrue="1" operator="equal">
      <formula>"AO1"</formula>
    </cfRule>
  </conditionalFormatting>
  <conditionalFormatting sqref="AS127">
    <cfRule type="cellIs" dxfId="384" priority="368" stopIfTrue="1" operator="equal">
      <formula>"AO3"</formula>
    </cfRule>
    <cfRule type="cellIs" dxfId="383" priority="369" stopIfTrue="1" operator="equal">
      <formula>"AO2"</formula>
    </cfRule>
    <cfRule type="cellIs" dxfId="382" priority="370" stopIfTrue="1" operator="equal">
      <formula>"AO1"</formula>
    </cfRule>
  </conditionalFormatting>
  <conditionalFormatting sqref="AR115:AR117">
    <cfRule type="cellIs" dxfId="381" priority="364" stopIfTrue="1" operator="equal">
      <formula>"Algebra"</formula>
    </cfRule>
    <cfRule type="cellIs" dxfId="380" priority="365" stopIfTrue="1" operator="equal">
      <formula>"Number"</formula>
    </cfRule>
    <cfRule type="cellIs" dxfId="379" priority="366" stopIfTrue="1" operator="equal">
      <formula>"Geometry and measures"</formula>
    </cfRule>
    <cfRule type="cellIs" dxfId="378" priority="367" stopIfTrue="1" operator="equal">
      <formula>"Statistics"</formula>
    </cfRule>
  </conditionalFormatting>
  <conditionalFormatting sqref="AR115:AR117">
    <cfRule type="cellIs" dxfId="377" priority="363" operator="equal">
      <formula>"RPR"</formula>
    </cfRule>
  </conditionalFormatting>
  <conditionalFormatting sqref="AR115:AR117">
    <cfRule type="cellIs" dxfId="376" priority="362" operator="equal">
      <formula>"Probability"</formula>
    </cfRule>
  </conditionalFormatting>
  <conditionalFormatting sqref="AR123">
    <cfRule type="cellIs" dxfId="375" priority="358" stopIfTrue="1" operator="equal">
      <formula>"Algebra"</formula>
    </cfRule>
    <cfRule type="cellIs" dxfId="374" priority="359" stopIfTrue="1" operator="equal">
      <formula>"Number"</formula>
    </cfRule>
    <cfRule type="cellIs" dxfId="373" priority="360" stopIfTrue="1" operator="equal">
      <formula>"Geometry and measures"</formula>
    </cfRule>
    <cfRule type="cellIs" dxfId="372" priority="361" stopIfTrue="1" operator="equal">
      <formula>"Statistics"</formula>
    </cfRule>
  </conditionalFormatting>
  <conditionalFormatting sqref="AR123">
    <cfRule type="cellIs" dxfId="371" priority="357" operator="equal">
      <formula>"RPR"</formula>
    </cfRule>
  </conditionalFormatting>
  <conditionalFormatting sqref="AR123">
    <cfRule type="cellIs" dxfId="370" priority="356" operator="equal">
      <formula>"Probability"</formula>
    </cfRule>
  </conditionalFormatting>
  <conditionalFormatting sqref="AR121">
    <cfRule type="cellIs" dxfId="369" priority="352" stopIfTrue="1" operator="equal">
      <formula>"Algebra"</formula>
    </cfRule>
    <cfRule type="cellIs" dxfId="368" priority="353" stopIfTrue="1" operator="equal">
      <formula>"Number"</formula>
    </cfRule>
    <cfRule type="cellIs" dxfId="367" priority="354" stopIfTrue="1" operator="equal">
      <formula>"Geometry and measures"</formula>
    </cfRule>
    <cfRule type="cellIs" dxfId="366" priority="355" stopIfTrue="1" operator="equal">
      <formula>"Statistics"</formula>
    </cfRule>
  </conditionalFormatting>
  <conditionalFormatting sqref="AR121">
    <cfRule type="cellIs" dxfId="365" priority="351" operator="equal">
      <formula>"RPR"</formula>
    </cfRule>
  </conditionalFormatting>
  <conditionalFormatting sqref="AR121">
    <cfRule type="cellIs" dxfId="364" priority="350" operator="equal">
      <formula>"Probability"</formula>
    </cfRule>
  </conditionalFormatting>
  <conditionalFormatting sqref="AR126:AR128">
    <cfRule type="cellIs" dxfId="363" priority="346" stopIfTrue="1" operator="equal">
      <formula>"Algebra"</formula>
    </cfRule>
    <cfRule type="cellIs" dxfId="362" priority="347" stopIfTrue="1" operator="equal">
      <formula>"Number"</formula>
    </cfRule>
    <cfRule type="cellIs" dxfId="361" priority="348" stopIfTrue="1" operator="equal">
      <formula>"Geometry and measures"</formula>
    </cfRule>
    <cfRule type="cellIs" dxfId="360" priority="349" stopIfTrue="1" operator="equal">
      <formula>"Statistics"</formula>
    </cfRule>
  </conditionalFormatting>
  <conditionalFormatting sqref="AR126:AR128">
    <cfRule type="cellIs" dxfId="359" priority="345" operator="equal">
      <formula>"RPR"</formula>
    </cfRule>
  </conditionalFormatting>
  <conditionalFormatting sqref="AR126:AR128">
    <cfRule type="cellIs" dxfId="358" priority="344" operator="equal">
      <formula>"Probability"</formula>
    </cfRule>
  </conditionalFormatting>
  <conditionalFormatting sqref="AR132">
    <cfRule type="cellIs" dxfId="357" priority="340" stopIfTrue="1" operator="equal">
      <formula>"Algebra"</formula>
    </cfRule>
    <cfRule type="cellIs" dxfId="356" priority="341" stopIfTrue="1" operator="equal">
      <formula>"Number"</formula>
    </cfRule>
    <cfRule type="cellIs" dxfId="355" priority="342" stopIfTrue="1" operator="equal">
      <formula>"Geometry and measures"</formula>
    </cfRule>
    <cfRule type="cellIs" dxfId="354" priority="343" stopIfTrue="1" operator="equal">
      <formula>"Statistics"</formula>
    </cfRule>
  </conditionalFormatting>
  <conditionalFormatting sqref="AR132">
    <cfRule type="cellIs" dxfId="353" priority="339" operator="equal">
      <formula>"RPR"</formula>
    </cfRule>
  </conditionalFormatting>
  <conditionalFormatting sqref="AR132">
    <cfRule type="cellIs" dxfId="352" priority="338" operator="equal">
      <formula>"Probability"</formula>
    </cfRule>
  </conditionalFormatting>
  <conditionalFormatting sqref="AS106:AS107">
    <cfRule type="cellIs" dxfId="351" priority="335" stopIfTrue="1" operator="equal">
      <formula>"AO3"</formula>
    </cfRule>
    <cfRule type="cellIs" dxfId="350" priority="336" stopIfTrue="1" operator="equal">
      <formula>"AO2"</formula>
    </cfRule>
    <cfRule type="cellIs" dxfId="349" priority="337" stopIfTrue="1" operator="equal">
      <formula>"AO1"</formula>
    </cfRule>
  </conditionalFormatting>
  <conditionalFormatting sqref="AS122:AS124">
    <cfRule type="cellIs" dxfId="348" priority="332" stopIfTrue="1" operator="equal">
      <formula>"AO3"</formula>
    </cfRule>
    <cfRule type="cellIs" dxfId="347" priority="333" stopIfTrue="1" operator="equal">
      <formula>"AO2"</formula>
    </cfRule>
    <cfRule type="cellIs" dxfId="346" priority="334" stopIfTrue="1" operator="equal">
      <formula>"AO1"</formula>
    </cfRule>
  </conditionalFormatting>
  <conditionalFormatting sqref="AS126">
    <cfRule type="cellIs" dxfId="345" priority="329" stopIfTrue="1" operator="equal">
      <formula>"AO3"</formula>
    </cfRule>
    <cfRule type="cellIs" dxfId="344" priority="330" stopIfTrue="1" operator="equal">
      <formula>"AO2"</formula>
    </cfRule>
    <cfRule type="cellIs" dxfId="343" priority="331" stopIfTrue="1" operator="equal">
      <formula>"AO1"</formula>
    </cfRule>
  </conditionalFormatting>
  <conditionalFormatting sqref="AS128">
    <cfRule type="cellIs" dxfId="342" priority="326" stopIfTrue="1" operator="equal">
      <formula>"AO3"</formula>
    </cfRule>
    <cfRule type="cellIs" dxfId="341" priority="327" stopIfTrue="1" operator="equal">
      <formula>"AO2"</formula>
    </cfRule>
    <cfRule type="cellIs" dxfId="340" priority="328" stopIfTrue="1" operator="equal">
      <formula>"AO1"</formula>
    </cfRule>
  </conditionalFormatting>
  <conditionalFormatting sqref="AS133">
    <cfRule type="cellIs" dxfId="339" priority="323" stopIfTrue="1" operator="equal">
      <formula>"AO3"</formula>
    </cfRule>
    <cfRule type="cellIs" dxfId="338" priority="324" stopIfTrue="1" operator="equal">
      <formula>"AO2"</formula>
    </cfRule>
    <cfRule type="cellIs" dxfId="337" priority="325" stopIfTrue="1" operator="equal">
      <formula>"AO1"</formula>
    </cfRule>
  </conditionalFormatting>
  <conditionalFormatting sqref="AS134">
    <cfRule type="cellIs" dxfId="336" priority="320" stopIfTrue="1" operator="equal">
      <formula>"AO3"</formula>
    </cfRule>
    <cfRule type="cellIs" dxfId="335" priority="321" stopIfTrue="1" operator="equal">
      <formula>"AO2"</formula>
    </cfRule>
    <cfRule type="cellIs" dxfId="334" priority="322" stopIfTrue="1" operator="equal">
      <formula>"AO1"</formula>
    </cfRule>
  </conditionalFormatting>
  <conditionalFormatting sqref="AR93">
    <cfRule type="cellIs" dxfId="333" priority="316" stopIfTrue="1" operator="equal">
      <formula>"Algebra"</formula>
    </cfRule>
    <cfRule type="cellIs" dxfId="332" priority="317" stopIfTrue="1" operator="equal">
      <formula>"Number"</formula>
    </cfRule>
    <cfRule type="cellIs" dxfId="331" priority="318" stopIfTrue="1" operator="equal">
      <formula>"Geometry and measures"</formula>
    </cfRule>
    <cfRule type="cellIs" dxfId="330" priority="319" stopIfTrue="1" operator="equal">
      <formula>"Statistics"</formula>
    </cfRule>
  </conditionalFormatting>
  <conditionalFormatting sqref="AR93">
    <cfRule type="cellIs" dxfId="329" priority="315" operator="equal">
      <formula>"RPR"</formula>
    </cfRule>
  </conditionalFormatting>
  <conditionalFormatting sqref="AR93">
    <cfRule type="cellIs" dxfId="328" priority="314" operator="equal">
      <formula>"Probability"</formula>
    </cfRule>
  </conditionalFormatting>
  <conditionalFormatting sqref="AR118">
    <cfRule type="cellIs" dxfId="327" priority="310" stopIfTrue="1" operator="equal">
      <formula>"Algebra"</formula>
    </cfRule>
    <cfRule type="cellIs" dxfId="326" priority="311" stopIfTrue="1" operator="equal">
      <formula>"Number"</formula>
    </cfRule>
    <cfRule type="cellIs" dxfId="325" priority="312" stopIfTrue="1" operator="equal">
      <formula>"Geometry and measures"</formula>
    </cfRule>
    <cfRule type="cellIs" dxfId="324" priority="313" stopIfTrue="1" operator="equal">
      <formula>"Statistics"</formula>
    </cfRule>
  </conditionalFormatting>
  <conditionalFormatting sqref="AR118">
    <cfRule type="cellIs" dxfId="323" priority="309" operator="equal">
      <formula>"RPR"</formula>
    </cfRule>
  </conditionalFormatting>
  <conditionalFormatting sqref="AR118">
    <cfRule type="cellIs" dxfId="322" priority="308" operator="equal">
      <formula>"Probability"</formula>
    </cfRule>
  </conditionalFormatting>
  <conditionalFormatting sqref="AR125">
    <cfRule type="cellIs" dxfId="321" priority="304" stopIfTrue="1" operator="equal">
      <formula>"Algebra"</formula>
    </cfRule>
    <cfRule type="cellIs" dxfId="320" priority="305" stopIfTrue="1" operator="equal">
      <formula>"Number"</formula>
    </cfRule>
    <cfRule type="cellIs" dxfId="319" priority="306" stopIfTrue="1" operator="equal">
      <formula>"Geometry and measures"</formula>
    </cfRule>
    <cfRule type="cellIs" dxfId="318" priority="307" stopIfTrue="1" operator="equal">
      <formula>"Statistics"</formula>
    </cfRule>
  </conditionalFormatting>
  <conditionalFormatting sqref="AR125">
    <cfRule type="cellIs" dxfId="317" priority="303" operator="equal">
      <formula>"RPR"</formula>
    </cfRule>
  </conditionalFormatting>
  <conditionalFormatting sqref="AR125">
    <cfRule type="cellIs" dxfId="316" priority="302" operator="equal">
      <formula>"Probability"</formula>
    </cfRule>
  </conditionalFormatting>
  <conditionalFormatting sqref="AR131">
    <cfRule type="cellIs" dxfId="315" priority="298" stopIfTrue="1" operator="equal">
      <formula>"Algebra"</formula>
    </cfRule>
    <cfRule type="cellIs" dxfId="314" priority="299" stopIfTrue="1" operator="equal">
      <formula>"Number"</formula>
    </cfRule>
    <cfRule type="cellIs" dxfId="313" priority="300" stopIfTrue="1" operator="equal">
      <formula>"Geometry and measures"</formula>
    </cfRule>
    <cfRule type="cellIs" dxfId="312" priority="301" stopIfTrue="1" operator="equal">
      <formula>"Statistics"</formula>
    </cfRule>
  </conditionalFormatting>
  <conditionalFormatting sqref="AR131">
    <cfRule type="cellIs" dxfId="311" priority="297" operator="equal">
      <formula>"RPR"</formula>
    </cfRule>
  </conditionalFormatting>
  <conditionalFormatting sqref="AR131">
    <cfRule type="cellIs" dxfId="310" priority="296" operator="equal">
      <formula>"Probability"</formula>
    </cfRule>
  </conditionalFormatting>
  <conditionalFormatting sqref="AR135">
    <cfRule type="cellIs" dxfId="309" priority="292" stopIfTrue="1" operator="equal">
      <formula>"Algebra"</formula>
    </cfRule>
    <cfRule type="cellIs" dxfId="308" priority="293" stopIfTrue="1" operator="equal">
      <formula>"Number"</formula>
    </cfRule>
    <cfRule type="cellIs" dxfId="307" priority="294" stopIfTrue="1" operator="equal">
      <formula>"Geometry and measures"</formula>
    </cfRule>
    <cfRule type="cellIs" dxfId="306" priority="295" stopIfTrue="1" operator="equal">
      <formula>"Statistics"</formula>
    </cfRule>
  </conditionalFormatting>
  <conditionalFormatting sqref="AR135">
    <cfRule type="cellIs" dxfId="305" priority="291" operator="equal">
      <formula>"RPR"</formula>
    </cfRule>
  </conditionalFormatting>
  <conditionalFormatting sqref="AR135">
    <cfRule type="cellIs" dxfId="304" priority="290" operator="equal">
      <formula>"Probability"</formula>
    </cfRule>
  </conditionalFormatting>
  <conditionalFormatting sqref="AS105">
    <cfRule type="cellIs" dxfId="303" priority="287" stopIfTrue="1" operator="equal">
      <formula>"AO3"</formula>
    </cfRule>
    <cfRule type="cellIs" dxfId="302" priority="288" stopIfTrue="1" operator="equal">
      <formula>"AO2"</formula>
    </cfRule>
    <cfRule type="cellIs" dxfId="301" priority="289" stopIfTrue="1" operator="equal">
      <formula>"AO1"</formula>
    </cfRule>
  </conditionalFormatting>
  <conditionalFormatting sqref="AS110">
    <cfRule type="cellIs" dxfId="300" priority="284" stopIfTrue="1" operator="equal">
      <formula>"AO3"</formula>
    </cfRule>
    <cfRule type="cellIs" dxfId="299" priority="285" stopIfTrue="1" operator="equal">
      <formula>"AO2"</formula>
    </cfRule>
    <cfRule type="cellIs" dxfId="298" priority="286" stopIfTrue="1" operator="equal">
      <formula>"AO1"</formula>
    </cfRule>
  </conditionalFormatting>
  <conditionalFormatting sqref="AS118">
    <cfRule type="cellIs" dxfId="297" priority="281" stopIfTrue="1" operator="equal">
      <formula>"AO3"</formula>
    </cfRule>
    <cfRule type="cellIs" dxfId="296" priority="282" stopIfTrue="1" operator="equal">
      <formula>"AO2"</formula>
    </cfRule>
    <cfRule type="cellIs" dxfId="295" priority="283" stopIfTrue="1" operator="equal">
      <formula>"AO1"</formula>
    </cfRule>
  </conditionalFormatting>
  <conditionalFormatting sqref="AS125">
    <cfRule type="cellIs" dxfId="294" priority="278" stopIfTrue="1" operator="equal">
      <formula>"AO3"</formula>
    </cfRule>
    <cfRule type="cellIs" dxfId="293" priority="279" stopIfTrue="1" operator="equal">
      <formula>"AO2"</formula>
    </cfRule>
    <cfRule type="cellIs" dxfId="292" priority="280" stopIfTrue="1" operator="equal">
      <formula>"AO1"</formula>
    </cfRule>
  </conditionalFormatting>
  <conditionalFormatting sqref="AS129:AS130">
    <cfRule type="cellIs" dxfId="291" priority="275" stopIfTrue="1" operator="equal">
      <formula>"AO3"</formula>
    </cfRule>
    <cfRule type="cellIs" dxfId="290" priority="276" stopIfTrue="1" operator="equal">
      <formula>"AO2"</formula>
    </cfRule>
    <cfRule type="cellIs" dxfId="289" priority="277" stopIfTrue="1" operator="equal">
      <formula>"AO1"</formula>
    </cfRule>
  </conditionalFormatting>
  <conditionalFormatting sqref="AS131">
    <cfRule type="cellIs" dxfId="288" priority="272" stopIfTrue="1" operator="equal">
      <formula>"AO3"</formula>
    </cfRule>
    <cfRule type="cellIs" dxfId="287" priority="273" stopIfTrue="1" operator="equal">
      <formula>"AO2"</formula>
    </cfRule>
    <cfRule type="cellIs" dxfId="286" priority="274" stopIfTrue="1" operator="equal">
      <formula>"AO1"</formula>
    </cfRule>
  </conditionalFormatting>
  <conditionalFormatting sqref="AS132">
    <cfRule type="cellIs" dxfId="285" priority="269" stopIfTrue="1" operator="equal">
      <formula>"AO3"</formula>
    </cfRule>
    <cfRule type="cellIs" dxfId="284" priority="270" stopIfTrue="1" operator="equal">
      <formula>"AO2"</formula>
    </cfRule>
    <cfRule type="cellIs" dxfId="283" priority="271" stopIfTrue="1" operator="equal">
      <formula>"AO1"</formula>
    </cfRule>
  </conditionalFormatting>
  <conditionalFormatting sqref="AS135">
    <cfRule type="cellIs" dxfId="282" priority="266" stopIfTrue="1" operator="equal">
      <formula>"AO3"</formula>
    </cfRule>
    <cfRule type="cellIs" dxfId="281" priority="267" stopIfTrue="1" operator="equal">
      <formula>"AO2"</formula>
    </cfRule>
    <cfRule type="cellIs" dxfId="280" priority="268" stopIfTrue="1" operator="equal">
      <formula>"AO1"</formula>
    </cfRule>
  </conditionalFormatting>
  <conditionalFormatting sqref="AR163 AR166:AR167 AR179 AR159:AR160 AR173 AR148:AR150 AR153">
    <cfRule type="cellIs" dxfId="279" priority="262" stopIfTrue="1" operator="equal">
      <formula>"Algebra"</formula>
    </cfRule>
    <cfRule type="cellIs" dxfId="278" priority="263" stopIfTrue="1" operator="equal">
      <formula>"Number"</formula>
    </cfRule>
    <cfRule type="cellIs" dxfId="277" priority="264" stopIfTrue="1" operator="equal">
      <formula>"Geometry and measures"</formula>
    </cfRule>
    <cfRule type="cellIs" dxfId="276" priority="265" stopIfTrue="1" operator="equal">
      <formula>"Statistics"</formula>
    </cfRule>
  </conditionalFormatting>
  <conditionalFormatting sqref="AS153 AS137:AS147">
    <cfRule type="cellIs" dxfId="275" priority="259" stopIfTrue="1" operator="equal">
      <formula>"AO3"</formula>
    </cfRule>
    <cfRule type="cellIs" dxfId="274" priority="260" stopIfTrue="1" operator="equal">
      <formula>"AO2"</formula>
    </cfRule>
    <cfRule type="cellIs" dxfId="273" priority="261" stopIfTrue="1" operator="equal">
      <formula>"AO1"</formula>
    </cfRule>
  </conditionalFormatting>
  <conditionalFormatting sqref="AR163 AR166:AR167 AR179 AR159:AR160 AR173 AR148:AR150 AR153">
    <cfRule type="cellIs" dxfId="272" priority="258" operator="equal">
      <formula>"RPR"</formula>
    </cfRule>
  </conditionalFormatting>
  <conditionalFormatting sqref="AR163 AR166:AR167 AR179 AR159:AR160 AR173 AR148:AR150 AR153">
    <cfRule type="cellIs" dxfId="271" priority="257" operator="equal">
      <formula>"Probability"</formula>
    </cfRule>
  </conditionalFormatting>
  <conditionalFormatting sqref="AR156:AR157">
    <cfRule type="cellIs" dxfId="270" priority="253" stopIfTrue="1" operator="equal">
      <formula>"Algebra"</formula>
    </cfRule>
    <cfRule type="cellIs" dxfId="269" priority="254" stopIfTrue="1" operator="equal">
      <formula>"Number"</formula>
    </cfRule>
    <cfRule type="cellIs" dxfId="268" priority="255" stopIfTrue="1" operator="equal">
      <formula>"Geometry and measures"</formula>
    </cfRule>
    <cfRule type="cellIs" dxfId="267" priority="256" stopIfTrue="1" operator="equal">
      <formula>"Statistics"</formula>
    </cfRule>
  </conditionalFormatting>
  <conditionalFormatting sqref="AR156:AR157">
    <cfRule type="cellIs" dxfId="266" priority="252" operator="equal">
      <formula>"RPR"</formula>
    </cfRule>
  </conditionalFormatting>
  <conditionalFormatting sqref="AR156:AR157">
    <cfRule type="cellIs" dxfId="265" priority="251" operator="equal">
      <formula>"Probability"</formula>
    </cfRule>
  </conditionalFormatting>
  <conditionalFormatting sqref="AS160:AS161 AS163:AS166">
    <cfRule type="cellIs" dxfId="264" priority="248" stopIfTrue="1" operator="equal">
      <formula>"AO3"</formula>
    </cfRule>
    <cfRule type="cellIs" dxfId="263" priority="249" stopIfTrue="1" operator="equal">
      <formula>"AO2"</formula>
    </cfRule>
    <cfRule type="cellIs" dxfId="262" priority="250" stopIfTrue="1" operator="equal">
      <formula>"AO1"</formula>
    </cfRule>
  </conditionalFormatting>
  <conditionalFormatting sqref="AR177">
    <cfRule type="cellIs" dxfId="261" priority="244" stopIfTrue="1" operator="equal">
      <formula>"Algebra"</formula>
    </cfRule>
    <cfRule type="cellIs" dxfId="260" priority="245" stopIfTrue="1" operator="equal">
      <formula>"Number"</formula>
    </cfRule>
    <cfRule type="cellIs" dxfId="259" priority="246" stopIfTrue="1" operator="equal">
      <formula>"Geometry and measures"</formula>
    </cfRule>
    <cfRule type="cellIs" dxfId="258" priority="247" stopIfTrue="1" operator="equal">
      <formula>"Statistics"</formula>
    </cfRule>
  </conditionalFormatting>
  <conditionalFormatting sqref="AR177">
    <cfRule type="cellIs" dxfId="257" priority="243" operator="equal">
      <formula>"RPR"</formula>
    </cfRule>
  </conditionalFormatting>
  <conditionalFormatting sqref="AR177">
    <cfRule type="cellIs" dxfId="256" priority="242" operator="equal">
      <formula>"Probability"</formula>
    </cfRule>
  </conditionalFormatting>
  <conditionalFormatting sqref="AR142">
    <cfRule type="cellIs" dxfId="255" priority="238" stopIfTrue="1" operator="equal">
      <formula>"Algebra"</formula>
    </cfRule>
    <cfRule type="cellIs" dxfId="254" priority="239" stopIfTrue="1" operator="equal">
      <formula>"Number"</formula>
    </cfRule>
    <cfRule type="cellIs" dxfId="253" priority="240" stopIfTrue="1" operator="equal">
      <formula>"Geometry and measures"</formula>
    </cfRule>
    <cfRule type="cellIs" dxfId="252" priority="241" stopIfTrue="1" operator="equal">
      <formula>"Statistics"</formula>
    </cfRule>
  </conditionalFormatting>
  <conditionalFormatting sqref="AR142">
    <cfRule type="cellIs" dxfId="251" priority="237" operator="equal">
      <formula>"RPR"</formula>
    </cfRule>
  </conditionalFormatting>
  <conditionalFormatting sqref="AR142">
    <cfRule type="cellIs" dxfId="250" priority="236" operator="equal">
      <formula>"Probability"</formula>
    </cfRule>
  </conditionalFormatting>
  <conditionalFormatting sqref="AR162">
    <cfRule type="cellIs" dxfId="249" priority="232" stopIfTrue="1" operator="equal">
      <formula>"Algebra"</formula>
    </cfRule>
    <cfRule type="cellIs" dxfId="248" priority="233" stopIfTrue="1" operator="equal">
      <formula>"Number"</formula>
    </cfRule>
    <cfRule type="cellIs" dxfId="247" priority="234" stopIfTrue="1" operator="equal">
      <formula>"Geometry and measures"</formula>
    </cfRule>
    <cfRule type="cellIs" dxfId="246" priority="235" stopIfTrue="1" operator="equal">
      <formula>"Statistics"</formula>
    </cfRule>
  </conditionalFormatting>
  <conditionalFormatting sqref="AR162">
    <cfRule type="cellIs" dxfId="245" priority="231" operator="equal">
      <formula>"RPR"</formula>
    </cfRule>
  </conditionalFormatting>
  <conditionalFormatting sqref="AR162">
    <cfRule type="cellIs" dxfId="244" priority="230" operator="equal">
      <formula>"Probability"</formula>
    </cfRule>
  </conditionalFormatting>
  <conditionalFormatting sqref="AR165">
    <cfRule type="cellIs" dxfId="243" priority="226" stopIfTrue="1" operator="equal">
      <formula>"Algebra"</formula>
    </cfRule>
    <cfRule type="cellIs" dxfId="242" priority="227" stopIfTrue="1" operator="equal">
      <formula>"Number"</formula>
    </cfRule>
    <cfRule type="cellIs" dxfId="241" priority="228" stopIfTrue="1" operator="equal">
      <formula>"Geometry and measures"</formula>
    </cfRule>
    <cfRule type="cellIs" dxfId="240" priority="229" stopIfTrue="1" operator="equal">
      <formula>"Statistics"</formula>
    </cfRule>
  </conditionalFormatting>
  <conditionalFormatting sqref="AR165">
    <cfRule type="cellIs" dxfId="239" priority="225" operator="equal">
      <formula>"RPR"</formula>
    </cfRule>
  </conditionalFormatting>
  <conditionalFormatting sqref="AR165">
    <cfRule type="cellIs" dxfId="238" priority="224" operator="equal">
      <formula>"Probability"</formula>
    </cfRule>
  </conditionalFormatting>
  <conditionalFormatting sqref="AR182">
    <cfRule type="cellIs" dxfId="237" priority="220" stopIfTrue="1" operator="equal">
      <formula>"Algebra"</formula>
    </cfRule>
    <cfRule type="cellIs" dxfId="236" priority="221" stopIfTrue="1" operator="equal">
      <formula>"Number"</formula>
    </cfRule>
    <cfRule type="cellIs" dxfId="235" priority="222" stopIfTrue="1" operator="equal">
      <formula>"Geometry and measures"</formula>
    </cfRule>
    <cfRule type="cellIs" dxfId="234" priority="223" stopIfTrue="1" operator="equal">
      <formula>"Statistics"</formula>
    </cfRule>
  </conditionalFormatting>
  <conditionalFormatting sqref="AR182">
    <cfRule type="cellIs" dxfId="233" priority="219" operator="equal">
      <formula>"RPR"</formula>
    </cfRule>
  </conditionalFormatting>
  <conditionalFormatting sqref="AR182">
    <cfRule type="cellIs" dxfId="232" priority="218" operator="equal">
      <formula>"Probability"</formula>
    </cfRule>
  </conditionalFormatting>
  <conditionalFormatting sqref="AS177">
    <cfRule type="cellIs" dxfId="231" priority="215" stopIfTrue="1" operator="equal">
      <formula>"AO3"</formula>
    </cfRule>
    <cfRule type="cellIs" dxfId="230" priority="216" stopIfTrue="1" operator="equal">
      <formula>"AO2"</formula>
    </cfRule>
    <cfRule type="cellIs" dxfId="229" priority="217" stopIfTrue="1" operator="equal">
      <formula>"AO1"</formula>
    </cfRule>
  </conditionalFormatting>
  <conditionalFormatting sqref="AR137:AR141">
    <cfRule type="cellIs" dxfId="228" priority="211" stopIfTrue="1" operator="equal">
      <formula>"Algebra"</formula>
    </cfRule>
    <cfRule type="cellIs" dxfId="227" priority="212" stopIfTrue="1" operator="equal">
      <formula>"Number"</formula>
    </cfRule>
    <cfRule type="cellIs" dxfId="226" priority="213" stopIfTrue="1" operator="equal">
      <formula>"Geometry and measures"</formula>
    </cfRule>
    <cfRule type="cellIs" dxfId="225" priority="214" stopIfTrue="1" operator="equal">
      <formula>"Statistics"</formula>
    </cfRule>
  </conditionalFormatting>
  <conditionalFormatting sqref="AR137:AR141">
    <cfRule type="cellIs" dxfId="224" priority="210" operator="equal">
      <formula>"RPR"</formula>
    </cfRule>
  </conditionalFormatting>
  <conditionalFormatting sqref="AR137:AR141">
    <cfRule type="cellIs" dxfId="223" priority="209" operator="equal">
      <formula>"Probability"</formula>
    </cfRule>
  </conditionalFormatting>
  <conditionalFormatting sqref="AR155">
    <cfRule type="cellIs" dxfId="222" priority="205" stopIfTrue="1" operator="equal">
      <formula>"Algebra"</formula>
    </cfRule>
    <cfRule type="cellIs" dxfId="221" priority="206" stopIfTrue="1" operator="equal">
      <formula>"Number"</formula>
    </cfRule>
    <cfRule type="cellIs" dxfId="220" priority="207" stopIfTrue="1" operator="equal">
      <formula>"Geometry and measures"</formula>
    </cfRule>
    <cfRule type="cellIs" dxfId="219" priority="208" stopIfTrue="1" operator="equal">
      <formula>"Statistics"</formula>
    </cfRule>
  </conditionalFormatting>
  <conditionalFormatting sqref="AR155">
    <cfRule type="cellIs" dxfId="218" priority="204" operator="equal">
      <formula>"RPR"</formula>
    </cfRule>
  </conditionalFormatting>
  <conditionalFormatting sqref="AR155">
    <cfRule type="cellIs" dxfId="217" priority="203" operator="equal">
      <formula>"Probability"</formula>
    </cfRule>
  </conditionalFormatting>
  <conditionalFormatting sqref="AR158">
    <cfRule type="cellIs" dxfId="216" priority="199" stopIfTrue="1" operator="equal">
      <formula>"Algebra"</formula>
    </cfRule>
    <cfRule type="cellIs" dxfId="215" priority="200" stopIfTrue="1" operator="equal">
      <formula>"Number"</formula>
    </cfRule>
    <cfRule type="cellIs" dxfId="214" priority="201" stopIfTrue="1" operator="equal">
      <formula>"Geometry and measures"</formula>
    </cfRule>
    <cfRule type="cellIs" dxfId="213" priority="202" stopIfTrue="1" operator="equal">
      <formula>"Statistics"</formula>
    </cfRule>
  </conditionalFormatting>
  <conditionalFormatting sqref="AR158">
    <cfRule type="cellIs" dxfId="212" priority="198" operator="equal">
      <formula>"RPR"</formula>
    </cfRule>
  </conditionalFormatting>
  <conditionalFormatting sqref="AR158">
    <cfRule type="cellIs" dxfId="211" priority="197" operator="equal">
      <formula>"Probability"</formula>
    </cfRule>
  </conditionalFormatting>
  <conditionalFormatting sqref="AR161">
    <cfRule type="cellIs" dxfId="210" priority="193" stopIfTrue="1" operator="equal">
      <formula>"Algebra"</formula>
    </cfRule>
    <cfRule type="cellIs" dxfId="209" priority="194" stopIfTrue="1" operator="equal">
      <formula>"Number"</formula>
    </cfRule>
    <cfRule type="cellIs" dxfId="208" priority="195" stopIfTrue="1" operator="equal">
      <formula>"Geometry and measures"</formula>
    </cfRule>
    <cfRule type="cellIs" dxfId="207" priority="196" stopIfTrue="1" operator="equal">
      <formula>"Statistics"</formula>
    </cfRule>
  </conditionalFormatting>
  <conditionalFormatting sqref="AR161">
    <cfRule type="cellIs" dxfId="206" priority="192" operator="equal">
      <formula>"RPR"</formula>
    </cfRule>
  </conditionalFormatting>
  <conditionalFormatting sqref="AR161">
    <cfRule type="cellIs" dxfId="205" priority="191" operator="equal">
      <formula>"Probability"</formula>
    </cfRule>
  </conditionalFormatting>
  <conditionalFormatting sqref="AR176">
    <cfRule type="cellIs" dxfId="204" priority="187" stopIfTrue="1" operator="equal">
      <formula>"Algebra"</formula>
    </cfRule>
    <cfRule type="cellIs" dxfId="203" priority="188" stopIfTrue="1" operator="equal">
      <formula>"Number"</formula>
    </cfRule>
    <cfRule type="cellIs" dxfId="202" priority="189" stopIfTrue="1" operator="equal">
      <formula>"Geometry and measures"</formula>
    </cfRule>
    <cfRule type="cellIs" dxfId="201" priority="190" stopIfTrue="1" operator="equal">
      <formula>"Statistics"</formula>
    </cfRule>
  </conditionalFormatting>
  <conditionalFormatting sqref="AR176">
    <cfRule type="cellIs" dxfId="200" priority="186" operator="equal">
      <formula>"RPR"</formula>
    </cfRule>
  </conditionalFormatting>
  <conditionalFormatting sqref="AR176">
    <cfRule type="cellIs" dxfId="199" priority="185" operator="equal">
      <formula>"Probability"</formula>
    </cfRule>
  </conditionalFormatting>
  <conditionalFormatting sqref="AR180">
    <cfRule type="cellIs" dxfId="198" priority="181" stopIfTrue="1" operator="equal">
      <formula>"Algebra"</formula>
    </cfRule>
    <cfRule type="cellIs" dxfId="197" priority="182" stopIfTrue="1" operator="equal">
      <formula>"Number"</formula>
    </cfRule>
    <cfRule type="cellIs" dxfId="196" priority="183" stopIfTrue="1" operator="equal">
      <formula>"Geometry and measures"</formula>
    </cfRule>
    <cfRule type="cellIs" dxfId="195" priority="184" stopIfTrue="1" operator="equal">
      <formula>"Statistics"</formula>
    </cfRule>
  </conditionalFormatting>
  <conditionalFormatting sqref="AR180">
    <cfRule type="cellIs" dxfId="194" priority="180" operator="equal">
      <formula>"RPR"</formula>
    </cfRule>
  </conditionalFormatting>
  <conditionalFormatting sqref="AR180">
    <cfRule type="cellIs" dxfId="193" priority="179" operator="equal">
      <formula>"Probability"</formula>
    </cfRule>
  </conditionalFormatting>
  <conditionalFormatting sqref="AS157">
    <cfRule type="cellIs" dxfId="192" priority="176" stopIfTrue="1" operator="equal">
      <formula>"AO3"</formula>
    </cfRule>
    <cfRule type="cellIs" dxfId="191" priority="177" stopIfTrue="1" operator="equal">
      <formula>"AO2"</formula>
    </cfRule>
    <cfRule type="cellIs" dxfId="190" priority="178" stopIfTrue="1" operator="equal">
      <formula>"AO1"</formula>
    </cfRule>
  </conditionalFormatting>
  <conditionalFormatting sqref="AS158">
    <cfRule type="cellIs" dxfId="189" priority="173" stopIfTrue="1" operator="equal">
      <formula>"AO3"</formula>
    </cfRule>
    <cfRule type="cellIs" dxfId="188" priority="174" stopIfTrue="1" operator="equal">
      <formula>"AO2"</formula>
    </cfRule>
    <cfRule type="cellIs" dxfId="187" priority="175" stopIfTrue="1" operator="equal">
      <formula>"AO1"</formula>
    </cfRule>
  </conditionalFormatting>
  <conditionalFormatting sqref="AS175">
    <cfRule type="cellIs" dxfId="186" priority="170" stopIfTrue="1" operator="equal">
      <formula>"AO3"</formula>
    </cfRule>
    <cfRule type="cellIs" dxfId="185" priority="171" stopIfTrue="1" operator="equal">
      <formula>"AO2"</formula>
    </cfRule>
    <cfRule type="cellIs" dxfId="184" priority="172" stopIfTrue="1" operator="equal">
      <formula>"AO1"</formula>
    </cfRule>
  </conditionalFormatting>
  <conditionalFormatting sqref="AR143:AR145">
    <cfRule type="cellIs" dxfId="183" priority="166" stopIfTrue="1" operator="equal">
      <formula>"Algebra"</formula>
    </cfRule>
    <cfRule type="cellIs" dxfId="182" priority="167" stopIfTrue="1" operator="equal">
      <formula>"Number"</formula>
    </cfRule>
    <cfRule type="cellIs" dxfId="181" priority="168" stopIfTrue="1" operator="equal">
      <formula>"Geometry and measures"</formula>
    </cfRule>
    <cfRule type="cellIs" dxfId="180" priority="169" stopIfTrue="1" operator="equal">
      <formula>"Statistics"</formula>
    </cfRule>
  </conditionalFormatting>
  <conditionalFormatting sqref="AR143:AR145">
    <cfRule type="cellIs" dxfId="179" priority="165" operator="equal">
      <formula>"RPR"</formula>
    </cfRule>
  </conditionalFormatting>
  <conditionalFormatting sqref="AR143:AR145">
    <cfRule type="cellIs" dxfId="178" priority="164" operator="equal">
      <formula>"Probability"</formula>
    </cfRule>
  </conditionalFormatting>
  <conditionalFormatting sqref="AR146:AR147">
    <cfRule type="cellIs" dxfId="177" priority="160" stopIfTrue="1" operator="equal">
      <formula>"Algebra"</formula>
    </cfRule>
    <cfRule type="cellIs" dxfId="176" priority="161" stopIfTrue="1" operator="equal">
      <formula>"Number"</formula>
    </cfRule>
    <cfRule type="cellIs" dxfId="175" priority="162" stopIfTrue="1" operator="equal">
      <formula>"Geometry and measures"</formula>
    </cfRule>
    <cfRule type="cellIs" dxfId="174" priority="163" stopIfTrue="1" operator="equal">
      <formula>"Statistics"</formula>
    </cfRule>
  </conditionalFormatting>
  <conditionalFormatting sqref="AR146:AR147">
    <cfRule type="cellIs" dxfId="173" priority="159" operator="equal">
      <formula>"RPR"</formula>
    </cfRule>
  </conditionalFormatting>
  <conditionalFormatting sqref="AR146:AR147">
    <cfRule type="cellIs" dxfId="172" priority="158" operator="equal">
      <formula>"Probability"</formula>
    </cfRule>
  </conditionalFormatting>
  <conditionalFormatting sqref="AR164">
    <cfRule type="cellIs" dxfId="171" priority="154" stopIfTrue="1" operator="equal">
      <formula>"Algebra"</formula>
    </cfRule>
    <cfRule type="cellIs" dxfId="170" priority="155" stopIfTrue="1" operator="equal">
      <formula>"Number"</formula>
    </cfRule>
    <cfRule type="cellIs" dxfId="169" priority="156" stopIfTrue="1" operator="equal">
      <formula>"Geometry and measures"</formula>
    </cfRule>
    <cfRule type="cellIs" dxfId="168" priority="157" stopIfTrue="1" operator="equal">
      <formula>"Statistics"</formula>
    </cfRule>
  </conditionalFormatting>
  <conditionalFormatting sqref="AR164">
    <cfRule type="cellIs" dxfId="167" priority="153" operator="equal">
      <formula>"RPR"</formula>
    </cfRule>
  </conditionalFormatting>
  <conditionalFormatting sqref="AR164">
    <cfRule type="cellIs" dxfId="166" priority="152" operator="equal">
      <formula>"Probability"</formula>
    </cfRule>
  </conditionalFormatting>
  <conditionalFormatting sqref="AR181">
    <cfRule type="cellIs" dxfId="165" priority="148" stopIfTrue="1" operator="equal">
      <formula>"Algebra"</formula>
    </cfRule>
    <cfRule type="cellIs" dxfId="164" priority="149" stopIfTrue="1" operator="equal">
      <formula>"Number"</formula>
    </cfRule>
    <cfRule type="cellIs" dxfId="163" priority="150" stopIfTrue="1" operator="equal">
      <formula>"Geometry and measures"</formula>
    </cfRule>
    <cfRule type="cellIs" dxfId="162" priority="151" stopIfTrue="1" operator="equal">
      <formula>"Statistics"</formula>
    </cfRule>
  </conditionalFormatting>
  <conditionalFormatting sqref="AR181">
    <cfRule type="cellIs" dxfId="161" priority="147" operator="equal">
      <formula>"RPR"</formula>
    </cfRule>
  </conditionalFormatting>
  <conditionalFormatting sqref="AR181">
    <cfRule type="cellIs" dxfId="160" priority="146" operator="equal">
      <formula>"Probability"</formula>
    </cfRule>
  </conditionalFormatting>
  <conditionalFormatting sqref="AR183">
    <cfRule type="cellIs" dxfId="159" priority="142" stopIfTrue="1" operator="equal">
      <formula>"Algebra"</formula>
    </cfRule>
    <cfRule type="cellIs" dxfId="158" priority="143" stopIfTrue="1" operator="equal">
      <formula>"Number"</formula>
    </cfRule>
    <cfRule type="cellIs" dxfId="157" priority="144" stopIfTrue="1" operator="equal">
      <formula>"Geometry and measures"</formula>
    </cfRule>
    <cfRule type="cellIs" dxfId="156" priority="145" stopIfTrue="1" operator="equal">
      <formula>"Statistics"</formula>
    </cfRule>
  </conditionalFormatting>
  <conditionalFormatting sqref="AR183">
    <cfRule type="cellIs" dxfId="155" priority="141" operator="equal">
      <formula>"RPR"</formula>
    </cfRule>
  </conditionalFormatting>
  <conditionalFormatting sqref="AR183">
    <cfRule type="cellIs" dxfId="154" priority="140" operator="equal">
      <formula>"Probability"</formula>
    </cfRule>
  </conditionalFormatting>
  <conditionalFormatting sqref="AR184:AR185">
    <cfRule type="cellIs" dxfId="153" priority="136" stopIfTrue="1" operator="equal">
      <formula>"Algebra"</formula>
    </cfRule>
    <cfRule type="cellIs" dxfId="152" priority="137" stopIfTrue="1" operator="equal">
      <formula>"Number"</formula>
    </cfRule>
    <cfRule type="cellIs" dxfId="151" priority="138" stopIfTrue="1" operator="equal">
      <formula>"Geometry and measures"</formula>
    </cfRule>
    <cfRule type="cellIs" dxfId="150" priority="139" stopIfTrue="1" operator="equal">
      <formula>"Statistics"</formula>
    </cfRule>
  </conditionalFormatting>
  <conditionalFormatting sqref="AR184:AR185">
    <cfRule type="cellIs" dxfId="149" priority="135" operator="equal">
      <formula>"RPR"</formula>
    </cfRule>
  </conditionalFormatting>
  <conditionalFormatting sqref="AR184:AR185">
    <cfRule type="cellIs" dxfId="148" priority="134" operator="equal">
      <formula>"Probability"</formula>
    </cfRule>
  </conditionalFormatting>
  <conditionalFormatting sqref="AS148">
    <cfRule type="cellIs" dxfId="147" priority="131" stopIfTrue="1" operator="equal">
      <formula>"AO3"</formula>
    </cfRule>
    <cfRule type="cellIs" dxfId="146" priority="132" stopIfTrue="1" operator="equal">
      <formula>"AO2"</formula>
    </cfRule>
    <cfRule type="cellIs" dxfId="145" priority="133" stopIfTrue="1" operator="equal">
      <formula>"AO1"</formula>
    </cfRule>
  </conditionalFormatting>
  <conditionalFormatting sqref="AS167">
    <cfRule type="cellIs" dxfId="144" priority="128" stopIfTrue="1" operator="equal">
      <formula>"AO3"</formula>
    </cfRule>
    <cfRule type="cellIs" dxfId="143" priority="129" stopIfTrue="1" operator="equal">
      <formula>"AO2"</formula>
    </cfRule>
    <cfRule type="cellIs" dxfId="142" priority="130" stopIfTrue="1" operator="equal">
      <formula>"AO1"</formula>
    </cfRule>
  </conditionalFormatting>
  <conditionalFormatting sqref="AS176">
    <cfRule type="cellIs" dxfId="141" priority="125" stopIfTrue="1" operator="equal">
      <formula>"AO3"</formula>
    </cfRule>
    <cfRule type="cellIs" dxfId="140" priority="126" stopIfTrue="1" operator="equal">
      <formula>"AO2"</formula>
    </cfRule>
    <cfRule type="cellIs" dxfId="139" priority="127" stopIfTrue="1" operator="equal">
      <formula>"AO1"</formula>
    </cfRule>
  </conditionalFormatting>
  <conditionalFormatting sqref="AS179">
    <cfRule type="cellIs" dxfId="138" priority="122" stopIfTrue="1" operator="equal">
      <formula>"AO3"</formula>
    </cfRule>
    <cfRule type="cellIs" dxfId="137" priority="123" stopIfTrue="1" operator="equal">
      <formula>"AO2"</formula>
    </cfRule>
    <cfRule type="cellIs" dxfId="136" priority="124" stopIfTrue="1" operator="equal">
      <formula>"AO1"</formula>
    </cfRule>
  </conditionalFormatting>
  <conditionalFormatting sqref="AS181">
    <cfRule type="cellIs" dxfId="135" priority="119" stopIfTrue="1" operator="equal">
      <formula>"AO3"</formula>
    </cfRule>
    <cfRule type="cellIs" dxfId="134" priority="120" stopIfTrue="1" operator="equal">
      <formula>"AO2"</formula>
    </cfRule>
    <cfRule type="cellIs" dxfId="133" priority="121" stopIfTrue="1" operator="equal">
      <formula>"AO1"</formula>
    </cfRule>
  </conditionalFormatting>
  <conditionalFormatting sqref="AS182:AS183">
    <cfRule type="cellIs" dxfId="132" priority="116" stopIfTrue="1" operator="equal">
      <formula>"AO3"</formula>
    </cfRule>
    <cfRule type="cellIs" dxfId="131" priority="117" stopIfTrue="1" operator="equal">
      <formula>"AO2"</formula>
    </cfRule>
    <cfRule type="cellIs" dxfId="130" priority="118" stopIfTrue="1" operator="equal">
      <formula>"AO1"</formula>
    </cfRule>
  </conditionalFormatting>
  <conditionalFormatting sqref="AR151">
    <cfRule type="cellIs" dxfId="129" priority="112" stopIfTrue="1" operator="equal">
      <formula>"Algebra"</formula>
    </cfRule>
    <cfRule type="cellIs" dxfId="128" priority="113" stopIfTrue="1" operator="equal">
      <formula>"Number"</formula>
    </cfRule>
    <cfRule type="cellIs" dxfId="127" priority="114" stopIfTrue="1" operator="equal">
      <formula>"Geometry and measures"</formula>
    </cfRule>
    <cfRule type="cellIs" dxfId="126" priority="115" stopIfTrue="1" operator="equal">
      <formula>"Statistics"</formula>
    </cfRule>
  </conditionalFormatting>
  <conditionalFormatting sqref="AR151">
    <cfRule type="cellIs" dxfId="125" priority="111" operator="equal">
      <formula>"RPR"</formula>
    </cfRule>
  </conditionalFormatting>
  <conditionalFormatting sqref="AR151">
    <cfRule type="cellIs" dxfId="124" priority="110" operator="equal">
      <formula>"Probability"</formula>
    </cfRule>
  </conditionalFormatting>
  <conditionalFormatting sqref="AR152">
    <cfRule type="cellIs" dxfId="123" priority="106" stopIfTrue="1" operator="equal">
      <formula>"Algebra"</formula>
    </cfRule>
    <cfRule type="cellIs" dxfId="122" priority="107" stopIfTrue="1" operator="equal">
      <formula>"Number"</formula>
    </cfRule>
    <cfRule type="cellIs" dxfId="121" priority="108" stopIfTrue="1" operator="equal">
      <formula>"Geometry and measures"</formula>
    </cfRule>
    <cfRule type="cellIs" dxfId="120" priority="109" stopIfTrue="1" operator="equal">
      <formula>"Statistics"</formula>
    </cfRule>
  </conditionalFormatting>
  <conditionalFormatting sqref="AR152">
    <cfRule type="cellIs" dxfId="119" priority="105" operator="equal">
      <formula>"RPR"</formula>
    </cfRule>
  </conditionalFormatting>
  <conditionalFormatting sqref="AR152">
    <cfRule type="cellIs" dxfId="118" priority="104" operator="equal">
      <formula>"Probability"</formula>
    </cfRule>
  </conditionalFormatting>
  <conditionalFormatting sqref="AR154">
    <cfRule type="cellIs" dxfId="117" priority="100" stopIfTrue="1" operator="equal">
      <formula>"Algebra"</formula>
    </cfRule>
    <cfRule type="cellIs" dxfId="116" priority="101" stopIfTrue="1" operator="equal">
      <formula>"Number"</formula>
    </cfRule>
    <cfRule type="cellIs" dxfId="115" priority="102" stopIfTrue="1" operator="equal">
      <formula>"Geometry and measures"</formula>
    </cfRule>
    <cfRule type="cellIs" dxfId="114" priority="103" stopIfTrue="1" operator="equal">
      <formula>"Statistics"</formula>
    </cfRule>
  </conditionalFormatting>
  <conditionalFormatting sqref="AR154">
    <cfRule type="cellIs" dxfId="113" priority="99" operator="equal">
      <formula>"RPR"</formula>
    </cfRule>
  </conditionalFormatting>
  <conditionalFormatting sqref="AR154">
    <cfRule type="cellIs" dxfId="112" priority="98" operator="equal">
      <formula>"Probability"</formula>
    </cfRule>
  </conditionalFormatting>
  <conditionalFormatting sqref="AR175">
    <cfRule type="cellIs" dxfId="111" priority="94" stopIfTrue="1" operator="equal">
      <formula>"Algebra"</formula>
    </cfRule>
    <cfRule type="cellIs" dxfId="110" priority="95" stopIfTrue="1" operator="equal">
      <formula>"Number"</formula>
    </cfRule>
    <cfRule type="cellIs" dxfId="109" priority="96" stopIfTrue="1" operator="equal">
      <formula>"Geometry and measures"</formula>
    </cfRule>
    <cfRule type="cellIs" dxfId="108" priority="97" stopIfTrue="1" operator="equal">
      <formula>"Statistics"</formula>
    </cfRule>
  </conditionalFormatting>
  <conditionalFormatting sqref="AR175">
    <cfRule type="cellIs" dxfId="107" priority="93" operator="equal">
      <formula>"RPR"</formula>
    </cfRule>
  </conditionalFormatting>
  <conditionalFormatting sqref="AR175">
    <cfRule type="cellIs" dxfId="106" priority="92" operator="equal">
      <formula>"Probability"</formula>
    </cfRule>
  </conditionalFormatting>
  <conditionalFormatting sqref="AR174">
    <cfRule type="cellIs" dxfId="105" priority="88" stopIfTrue="1" operator="equal">
      <formula>"Algebra"</formula>
    </cfRule>
    <cfRule type="cellIs" dxfId="104" priority="89" stopIfTrue="1" operator="equal">
      <formula>"Number"</formula>
    </cfRule>
    <cfRule type="cellIs" dxfId="103" priority="90" stopIfTrue="1" operator="equal">
      <formula>"Geometry and measures"</formula>
    </cfRule>
    <cfRule type="cellIs" dxfId="102" priority="91" stopIfTrue="1" operator="equal">
      <formula>"Statistics"</formula>
    </cfRule>
  </conditionalFormatting>
  <conditionalFormatting sqref="AR174">
    <cfRule type="cellIs" dxfId="101" priority="87" operator="equal">
      <formula>"RPR"</formula>
    </cfRule>
  </conditionalFormatting>
  <conditionalFormatting sqref="AR174">
    <cfRule type="cellIs" dxfId="100" priority="86" operator="equal">
      <formula>"Probability"</formula>
    </cfRule>
  </conditionalFormatting>
  <conditionalFormatting sqref="AR168:AR172">
    <cfRule type="cellIs" dxfId="99" priority="82" stopIfTrue="1" operator="equal">
      <formula>"Algebra"</formula>
    </cfRule>
    <cfRule type="cellIs" dxfId="98" priority="83" stopIfTrue="1" operator="equal">
      <formula>"Number"</formula>
    </cfRule>
    <cfRule type="cellIs" dxfId="97" priority="84" stopIfTrue="1" operator="equal">
      <formula>"Geometry and measures"</formula>
    </cfRule>
    <cfRule type="cellIs" dxfId="96" priority="85" stopIfTrue="1" operator="equal">
      <formula>"Statistics"</formula>
    </cfRule>
  </conditionalFormatting>
  <conditionalFormatting sqref="AR168:AR172">
    <cfRule type="cellIs" dxfId="95" priority="81" operator="equal">
      <formula>"RPR"</formula>
    </cfRule>
  </conditionalFormatting>
  <conditionalFormatting sqref="AR168:AR172">
    <cfRule type="cellIs" dxfId="94" priority="80" operator="equal">
      <formula>"Probability"</formula>
    </cfRule>
  </conditionalFormatting>
  <conditionalFormatting sqref="AR178">
    <cfRule type="cellIs" dxfId="93" priority="76" stopIfTrue="1" operator="equal">
      <formula>"Algebra"</formula>
    </cfRule>
    <cfRule type="cellIs" dxfId="92" priority="77" stopIfTrue="1" operator="equal">
      <formula>"Number"</formula>
    </cfRule>
    <cfRule type="cellIs" dxfId="91" priority="78" stopIfTrue="1" operator="equal">
      <formula>"Geometry and measures"</formula>
    </cfRule>
    <cfRule type="cellIs" dxfId="90" priority="79" stopIfTrue="1" operator="equal">
      <formula>"Statistics"</formula>
    </cfRule>
  </conditionalFormatting>
  <conditionalFormatting sqref="AR178">
    <cfRule type="cellIs" dxfId="89" priority="75" operator="equal">
      <formula>"RPR"</formula>
    </cfRule>
  </conditionalFormatting>
  <conditionalFormatting sqref="AR178">
    <cfRule type="cellIs" dxfId="88" priority="74" operator="equal">
      <formula>"Probability"</formula>
    </cfRule>
  </conditionalFormatting>
  <conditionalFormatting sqref="AS149">
    <cfRule type="cellIs" dxfId="87" priority="71" stopIfTrue="1" operator="equal">
      <formula>"AO3"</formula>
    </cfRule>
    <cfRule type="cellIs" dxfId="86" priority="72" stopIfTrue="1" operator="equal">
      <formula>"AO2"</formula>
    </cfRule>
    <cfRule type="cellIs" dxfId="85" priority="73" stopIfTrue="1" operator="equal">
      <formula>"AO1"</formula>
    </cfRule>
  </conditionalFormatting>
  <conditionalFormatting sqref="AS150">
    <cfRule type="cellIs" dxfId="84" priority="68" stopIfTrue="1" operator="equal">
      <formula>"AO3"</formula>
    </cfRule>
    <cfRule type="cellIs" dxfId="83" priority="69" stopIfTrue="1" operator="equal">
      <formula>"AO2"</formula>
    </cfRule>
    <cfRule type="cellIs" dxfId="82" priority="70" stopIfTrue="1" operator="equal">
      <formula>"AO1"</formula>
    </cfRule>
  </conditionalFormatting>
  <conditionalFormatting sqref="AS151">
    <cfRule type="cellIs" dxfId="81" priority="65" stopIfTrue="1" operator="equal">
      <formula>"AO3"</formula>
    </cfRule>
    <cfRule type="cellIs" dxfId="80" priority="66" stopIfTrue="1" operator="equal">
      <formula>"AO2"</formula>
    </cfRule>
    <cfRule type="cellIs" dxfId="79" priority="67" stopIfTrue="1" operator="equal">
      <formula>"AO1"</formula>
    </cfRule>
  </conditionalFormatting>
  <conditionalFormatting sqref="AS152">
    <cfRule type="cellIs" dxfId="78" priority="62" stopIfTrue="1" operator="equal">
      <formula>"AO3"</formula>
    </cfRule>
    <cfRule type="cellIs" dxfId="77" priority="63" stopIfTrue="1" operator="equal">
      <formula>"AO2"</formula>
    </cfRule>
    <cfRule type="cellIs" dxfId="76" priority="64" stopIfTrue="1" operator="equal">
      <formula>"AO1"</formula>
    </cfRule>
  </conditionalFormatting>
  <conditionalFormatting sqref="AS154">
    <cfRule type="cellIs" dxfId="75" priority="59" stopIfTrue="1" operator="equal">
      <formula>"AO3"</formula>
    </cfRule>
    <cfRule type="cellIs" dxfId="74" priority="60" stopIfTrue="1" operator="equal">
      <formula>"AO2"</formula>
    </cfRule>
    <cfRule type="cellIs" dxfId="73" priority="61" stopIfTrue="1" operator="equal">
      <formula>"AO1"</formula>
    </cfRule>
  </conditionalFormatting>
  <conditionalFormatting sqref="AS155">
    <cfRule type="cellIs" dxfId="72" priority="56" stopIfTrue="1" operator="equal">
      <formula>"AO3"</formula>
    </cfRule>
    <cfRule type="cellIs" dxfId="71" priority="57" stopIfTrue="1" operator="equal">
      <formula>"AO2"</formula>
    </cfRule>
    <cfRule type="cellIs" dxfId="70" priority="58" stopIfTrue="1" operator="equal">
      <formula>"AO1"</formula>
    </cfRule>
  </conditionalFormatting>
  <conditionalFormatting sqref="AS156">
    <cfRule type="cellIs" dxfId="69" priority="53" stopIfTrue="1" operator="equal">
      <formula>"AO3"</formula>
    </cfRule>
    <cfRule type="cellIs" dxfId="68" priority="54" stopIfTrue="1" operator="equal">
      <formula>"AO2"</formula>
    </cfRule>
    <cfRule type="cellIs" dxfId="67" priority="55" stopIfTrue="1" operator="equal">
      <formula>"AO1"</formula>
    </cfRule>
  </conditionalFormatting>
  <conditionalFormatting sqref="AS159">
    <cfRule type="cellIs" dxfId="66" priority="50" stopIfTrue="1" operator="equal">
      <formula>"AO3"</formula>
    </cfRule>
    <cfRule type="cellIs" dxfId="65" priority="51" stopIfTrue="1" operator="equal">
      <formula>"AO2"</formula>
    </cfRule>
    <cfRule type="cellIs" dxfId="64" priority="52" stopIfTrue="1" operator="equal">
      <formula>"AO1"</formula>
    </cfRule>
  </conditionalFormatting>
  <conditionalFormatting sqref="AS162">
    <cfRule type="cellIs" dxfId="63" priority="47" stopIfTrue="1" operator="equal">
      <formula>"AO3"</formula>
    </cfRule>
    <cfRule type="cellIs" dxfId="62" priority="48" stopIfTrue="1" operator="equal">
      <formula>"AO2"</formula>
    </cfRule>
    <cfRule type="cellIs" dxfId="61" priority="49" stopIfTrue="1" operator="equal">
      <formula>"AO1"</formula>
    </cfRule>
  </conditionalFormatting>
  <conditionalFormatting sqref="AS168:AS172">
    <cfRule type="cellIs" dxfId="60" priority="44" stopIfTrue="1" operator="equal">
      <formula>"AO3"</formula>
    </cfRule>
    <cfRule type="cellIs" dxfId="59" priority="45" stopIfTrue="1" operator="equal">
      <formula>"AO2"</formula>
    </cfRule>
    <cfRule type="cellIs" dxfId="58" priority="46" stopIfTrue="1" operator="equal">
      <formula>"AO1"</formula>
    </cfRule>
  </conditionalFormatting>
  <conditionalFormatting sqref="AS173">
    <cfRule type="cellIs" dxfId="57" priority="41" stopIfTrue="1" operator="equal">
      <formula>"AO3"</formula>
    </cfRule>
    <cfRule type="cellIs" dxfId="56" priority="42" stopIfTrue="1" operator="equal">
      <formula>"AO2"</formula>
    </cfRule>
    <cfRule type="cellIs" dxfId="55" priority="43" stopIfTrue="1" operator="equal">
      <formula>"AO1"</formula>
    </cfRule>
  </conditionalFormatting>
  <conditionalFormatting sqref="AS174">
    <cfRule type="cellIs" dxfId="54" priority="38" stopIfTrue="1" operator="equal">
      <formula>"AO3"</formula>
    </cfRule>
    <cfRule type="cellIs" dxfId="53" priority="39" stopIfTrue="1" operator="equal">
      <formula>"AO2"</formula>
    </cfRule>
    <cfRule type="cellIs" dxfId="52" priority="40" stopIfTrue="1" operator="equal">
      <formula>"AO1"</formula>
    </cfRule>
  </conditionalFormatting>
  <conditionalFormatting sqref="AS178">
    <cfRule type="cellIs" dxfId="51" priority="35" stopIfTrue="1" operator="equal">
      <formula>"AO3"</formula>
    </cfRule>
    <cfRule type="cellIs" dxfId="50" priority="36" stopIfTrue="1" operator="equal">
      <formula>"AO2"</formula>
    </cfRule>
    <cfRule type="cellIs" dxfId="49" priority="37" stopIfTrue="1" operator="equal">
      <formula>"AO1"</formula>
    </cfRule>
  </conditionalFormatting>
  <conditionalFormatting sqref="AS180">
    <cfRule type="cellIs" dxfId="48" priority="32" stopIfTrue="1" operator="equal">
      <formula>"AO3"</formula>
    </cfRule>
    <cfRule type="cellIs" dxfId="47" priority="33" stopIfTrue="1" operator="equal">
      <formula>"AO2"</formula>
    </cfRule>
    <cfRule type="cellIs" dxfId="46" priority="34" stopIfTrue="1" operator="equal">
      <formula>"AO1"</formula>
    </cfRule>
  </conditionalFormatting>
  <conditionalFormatting sqref="AS184">
    <cfRule type="cellIs" dxfId="45" priority="29" stopIfTrue="1" operator="equal">
      <formula>"AO3"</formula>
    </cfRule>
    <cfRule type="cellIs" dxfId="44" priority="30" stopIfTrue="1" operator="equal">
      <formula>"AO2"</formula>
    </cfRule>
    <cfRule type="cellIs" dxfId="43" priority="31" stopIfTrue="1" operator="equal">
      <formula>"AO1"</formula>
    </cfRule>
  </conditionalFormatting>
  <conditionalFormatting sqref="AS185">
    <cfRule type="cellIs" dxfId="42" priority="26" stopIfTrue="1" operator="equal">
      <formula>"AO3"</formula>
    </cfRule>
    <cfRule type="cellIs" dxfId="41" priority="27" stopIfTrue="1" operator="equal">
      <formula>"AO2"</formula>
    </cfRule>
    <cfRule type="cellIs" dxfId="40" priority="28" stopIfTrue="1" operator="equal">
      <formula>"AO1"</formula>
    </cfRule>
  </conditionalFormatting>
  <conditionalFormatting sqref="AX42:AX86">
    <cfRule type="colorScale" priority="14">
      <colorScale>
        <cfvo type="num" val="0"/>
        <cfvo type="num" val="1"/>
        <color theme="9"/>
        <color rgb="FF00EA6A"/>
      </colorScale>
    </cfRule>
  </conditionalFormatting>
  <conditionalFormatting sqref="AX88:AX135">
    <cfRule type="colorScale" priority="13">
      <colorScale>
        <cfvo type="num" val="0"/>
        <cfvo type="num" val="1"/>
        <color theme="9"/>
        <color rgb="FF00EA6A"/>
      </colorScale>
    </cfRule>
  </conditionalFormatting>
  <conditionalFormatting sqref="AX137:AX185">
    <cfRule type="colorScale" priority="12">
      <colorScale>
        <cfvo type="num" val="0"/>
        <cfvo type="num" val="1"/>
        <color theme="9"/>
        <color rgb="FF00EA6A"/>
      </colorScale>
    </cfRule>
  </conditionalFormatting>
  <conditionalFormatting sqref="AX33">
    <cfRule type="colorScale" priority="11">
      <colorScale>
        <cfvo type="num" val="0"/>
        <cfvo type="num" val="1"/>
        <color theme="9"/>
        <color rgb="FF00EA6A"/>
      </colorScale>
    </cfRule>
  </conditionalFormatting>
  <conditionalFormatting sqref="AX31">
    <cfRule type="colorScale" priority="10">
      <colorScale>
        <cfvo type="num" val="0"/>
        <cfvo type="num" val="1"/>
        <color theme="9"/>
        <color rgb="FF00EA6A"/>
      </colorScale>
    </cfRule>
  </conditionalFormatting>
  <conditionalFormatting sqref="AX29">
    <cfRule type="colorScale" priority="9">
      <colorScale>
        <cfvo type="num" val="0"/>
        <cfvo type="num" val="1"/>
        <color theme="9"/>
        <color rgb="FF00EA6A"/>
      </colorScale>
    </cfRule>
  </conditionalFormatting>
  <conditionalFormatting sqref="AX27">
    <cfRule type="colorScale" priority="8">
      <colorScale>
        <cfvo type="num" val="0"/>
        <cfvo type="num" val="1"/>
        <color theme="9"/>
        <color rgb="FF00EA6A"/>
      </colorScale>
    </cfRule>
  </conditionalFormatting>
  <conditionalFormatting sqref="D86:AQ86 D144:AQ144 D135:AQ135">
    <cfRule type="cellIs" dxfId="39" priority="7" operator="greaterThan">
      <formula>6</formula>
    </cfRule>
  </conditionalFormatting>
  <conditionalFormatting sqref="D83:AQ83 D175:AQ175 D159:AQ159 D128:AQ128 D116:AQ116 D106:AQ106">
    <cfRule type="cellIs" dxfId="38" priority="6" operator="greaterThan">
      <formula>5</formula>
    </cfRule>
  </conditionalFormatting>
  <conditionalFormatting sqref="D185:AQ185 D162:AQ162 D154:AQ154 D129:AQ129 D112:AQ112 D109:AQ109 D85:AQ85 D77:AQ77 D76:AQ76 D75:AQ75 D72:AQ73 D68:AQ68 D66:AQ66 D63:AQ63">
    <cfRule type="cellIs" dxfId="37" priority="5" operator="greaterThan">
      <formula>4</formula>
    </cfRule>
  </conditionalFormatting>
  <conditionalFormatting sqref="D180:AQ181 D173:AQ174 D166:AQ166 D152:AQ152 D147:AQ147 D141:AQ141 D134:AQ134 D131:AQ131 D126:AQ126 D122:AQ122 D120:AQ120 D117:AQ117 D115:AQ115 D84:AQ84 D82:AQ82 D81:AQ81">
    <cfRule type="cellIs" dxfId="36" priority="4" operator="greaterThan">
      <formula>3</formula>
    </cfRule>
  </conditionalFormatting>
  <conditionalFormatting sqref="D179:AQ179 D170:AQ170 D167:AQ167 D163:AQ165 D161:AQ161 D158:AQ158 D153:AQ153 D149:AQ151 D140:AQ140 D132:AQ132 D130:AQ130 D123:AQ123 D121:AQ121 D110:AQ111 D107:AQ108 D105:AQ105 D102:AQ102 D99:AQ99 D94:AQ94 D78:AQ79 D74:AQ74 D71:AQ71 D64:AQ64 D60:AQ62 D57:AQ57 D55:AQ55 D51:AQ52 D49:AQ49">
    <cfRule type="cellIs" dxfId="35" priority="2" operator="greaterThan">
      <formula>2</formula>
    </cfRule>
  </conditionalFormatting>
  <conditionalFormatting sqref="D182:AQ184 D176:AQ178 D171:AQ172 D168:AQ169 D160:AQ160 D155:AQ157 D148:AQ148 D145:AQ146 D142:AQ143 D137:AQ139 D133:AQ133 D127:AQ127 D124:AQ125 D118:AQ119 D113:AQ114 D103:AQ104 D100:AQ101 D95:AQ98 D88:AQ93 D80:AQ80 D69:AQ70 D67:AQ67 D65:AQ65 D58:AQ59 D56:AQ56 D53:AQ54 D50:AQ50 D42:AQ42 D43:AQ48">
    <cfRule type="cellIs" dxfId="34" priority="1" operator="greaterThan">
      <formula>1</formula>
    </cfRule>
  </conditionalFormatting>
  <dataValidations disablePrompts="1" count="3">
    <dataValidation type="whole" operator="lessThanOrEqual" allowBlank="1" showInputMessage="1" showErrorMessage="1" errorTitle="Error" error="The maximum mark for this question is 3 marks." sqref="VID142:VJG142 D65656:AQ65656 JB65656:KE65656 SX65656:UA65656 ACT65656:ADW65656 AMP65656:ANS65656 AWL65656:AXO65656 BGH65656:BHK65656 BQD65656:BRG65656 BZZ65656:CBC65656 CJV65656:CKY65656 CTR65656:CUU65656 DDN65656:DEQ65656 DNJ65656:DOM65656 DXF65656:DYI65656 EHB65656:EIE65656 EQX65656:ESA65656 FAT65656:FBW65656 FKP65656:FLS65656 FUL65656:FVO65656 GEH65656:GFK65656 GOD65656:GPG65656 GXZ65656:GZC65656 HHV65656:HIY65656 HRR65656:HSU65656 IBN65656:ICQ65656 ILJ65656:IMM65656 IVF65656:IWI65656 JFB65656:JGE65656 JOX65656:JQA65656 JYT65656:JZW65656 KIP65656:KJS65656 KSL65656:KTO65656 LCH65656:LDK65656 LMD65656:LNG65656 LVZ65656:LXC65656 MFV65656:MGY65656 MPR65656:MQU65656 MZN65656:NAQ65656 NJJ65656:NKM65656 NTF65656:NUI65656 ODB65656:OEE65656 OMX65656:OOA65656 OWT65656:OXW65656 PGP65656:PHS65656 PQL65656:PRO65656 QAH65656:QBK65656 QKD65656:QLG65656 QTZ65656:QVC65656 RDV65656:REY65656 RNR65656:ROU65656 RXN65656:RYQ65656 SHJ65656:SIM65656 SRF65656:SSI65656 TBB65656:TCE65656 TKX65656:TMA65656 TUT65656:TVW65656 UEP65656:UFS65656 UOL65656:UPO65656 UYH65656:UZK65656 VID65656:VJG65656 VRZ65656:VTC65656 WBV65656:WCY65656 WLR65656:WMU65656 WVN65656:WWQ65656 D131192:AQ131192 JB131192:KE131192 SX131192:UA131192 ACT131192:ADW131192 AMP131192:ANS131192 AWL131192:AXO131192 BGH131192:BHK131192 BQD131192:BRG131192 BZZ131192:CBC131192 CJV131192:CKY131192 CTR131192:CUU131192 DDN131192:DEQ131192 DNJ131192:DOM131192 DXF131192:DYI131192 EHB131192:EIE131192 EQX131192:ESA131192 FAT131192:FBW131192 FKP131192:FLS131192 FUL131192:FVO131192 GEH131192:GFK131192 GOD131192:GPG131192 GXZ131192:GZC131192 HHV131192:HIY131192 HRR131192:HSU131192 IBN131192:ICQ131192 ILJ131192:IMM131192 IVF131192:IWI131192 JFB131192:JGE131192 JOX131192:JQA131192 JYT131192:JZW131192 KIP131192:KJS131192 KSL131192:KTO131192 LCH131192:LDK131192 LMD131192:LNG131192 LVZ131192:LXC131192 MFV131192:MGY131192 MPR131192:MQU131192 MZN131192:NAQ131192 NJJ131192:NKM131192 NTF131192:NUI131192 ODB131192:OEE131192 OMX131192:OOA131192 OWT131192:OXW131192 PGP131192:PHS131192 PQL131192:PRO131192 QAH131192:QBK131192 QKD131192:QLG131192 QTZ131192:QVC131192 RDV131192:REY131192 RNR131192:ROU131192 RXN131192:RYQ131192 SHJ131192:SIM131192 SRF131192:SSI131192 TBB131192:TCE131192 TKX131192:TMA131192 TUT131192:TVW131192 UEP131192:UFS131192 UOL131192:UPO131192 UYH131192:UZK131192 VID131192:VJG131192 VRZ131192:VTC131192 WBV131192:WCY131192 WLR131192:WMU131192 WVN131192:WWQ131192 D196728:AQ196728 JB196728:KE196728 SX196728:UA196728 ACT196728:ADW196728 AMP196728:ANS196728 AWL196728:AXO196728 BGH196728:BHK196728 BQD196728:BRG196728 BZZ196728:CBC196728 CJV196728:CKY196728 CTR196728:CUU196728 DDN196728:DEQ196728 DNJ196728:DOM196728 DXF196728:DYI196728 EHB196728:EIE196728 EQX196728:ESA196728 FAT196728:FBW196728 FKP196728:FLS196728 FUL196728:FVO196728 GEH196728:GFK196728 GOD196728:GPG196728 GXZ196728:GZC196728 HHV196728:HIY196728 HRR196728:HSU196728 IBN196728:ICQ196728 ILJ196728:IMM196728 IVF196728:IWI196728 JFB196728:JGE196728 JOX196728:JQA196728 JYT196728:JZW196728 KIP196728:KJS196728 KSL196728:KTO196728 LCH196728:LDK196728 LMD196728:LNG196728 LVZ196728:LXC196728 MFV196728:MGY196728 MPR196728:MQU196728 MZN196728:NAQ196728 NJJ196728:NKM196728 NTF196728:NUI196728 ODB196728:OEE196728 OMX196728:OOA196728 OWT196728:OXW196728 PGP196728:PHS196728 PQL196728:PRO196728 QAH196728:QBK196728 QKD196728:QLG196728 QTZ196728:QVC196728 RDV196728:REY196728 RNR196728:ROU196728 RXN196728:RYQ196728 SHJ196728:SIM196728 SRF196728:SSI196728 TBB196728:TCE196728 TKX196728:TMA196728 TUT196728:TVW196728 UEP196728:UFS196728 UOL196728:UPO196728 UYH196728:UZK196728 VID196728:VJG196728 VRZ196728:VTC196728 WBV196728:WCY196728 WLR196728:WMU196728 WVN196728:WWQ196728 D262264:AQ262264 JB262264:KE262264 SX262264:UA262264 ACT262264:ADW262264 AMP262264:ANS262264 AWL262264:AXO262264 BGH262264:BHK262264 BQD262264:BRG262264 BZZ262264:CBC262264 CJV262264:CKY262264 CTR262264:CUU262264 DDN262264:DEQ262264 DNJ262264:DOM262264 DXF262264:DYI262264 EHB262264:EIE262264 EQX262264:ESA262264 FAT262264:FBW262264 FKP262264:FLS262264 FUL262264:FVO262264 GEH262264:GFK262264 GOD262264:GPG262264 GXZ262264:GZC262264 HHV262264:HIY262264 HRR262264:HSU262264 IBN262264:ICQ262264 ILJ262264:IMM262264 IVF262264:IWI262264 JFB262264:JGE262264 JOX262264:JQA262264 JYT262264:JZW262264 KIP262264:KJS262264 KSL262264:KTO262264 LCH262264:LDK262264 LMD262264:LNG262264 LVZ262264:LXC262264 MFV262264:MGY262264 MPR262264:MQU262264 MZN262264:NAQ262264 NJJ262264:NKM262264 NTF262264:NUI262264 ODB262264:OEE262264 OMX262264:OOA262264 OWT262264:OXW262264 PGP262264:PHS262264 PQL262264:PRO262264 QAH262264:QBK262264 QKD262264:QLG262264 QTZ262264:QVC262264 RDV262264:REY262264 RNR262264:ROU262264 RXN262264:RYQ262264 SHJ262264:SIM262264 SRF262264:SSI262264 TBB262264:TCE262264 TKX262264:TMA262264 TUT262264:TVW262264 UEP262264:UFS262264 UOL262264:UPO262264 UYH262264:UZK262264 VID262264:VJG262264 VRZ262264:VTC262264 WBV262264:WCY262264 WLR262264:WMU262264 WVN262264:WWQ262264 D327800:AQ327800 JB327800:KE327800 SX327800:UA327800 ACT327800:ADW327800 AMP327800:ANS327800 AWL327800:AXO327800 BGH327800:BHK327800 BQD327800:BRG327800 BZZ327800:CBC327800 CJV327800:CKY327800 CTR327800:CUU327800 DDN327800:DEQ327800 DNJ327800:DOM327800 DXF327800:DYI327800 EHB327800:EIE327800 EQX327800:ESA327800 FAT327800:FBW327800 FKP327800:FLS327800 FUL327800:FVO327800 GEH327800:GFK327800 GOD327800:GPG327800 GXZ327800:GZC327800 HHV327800:HIY327800 HRR327800:HSU327800 IBN327800:ICQ327800 ILJ327800:IMM327800 IVF327800:IWI327800 JFB327800:JGE327800 JOX327800:JQA327800 JYT327800:JZW327800 KIP327800:KJS327800 KSL327800:KTO327800 LCH327800:LDK327800 LMD327800:LNG327800 LVZ327800:LXC327800 MFV327800:MGY327800 MPR327800:MQU327800 MZN327800:NAQ327800 NJJ327800:NKM327800 NTF327800:NUI327800 ODB327800:OEE327800 OMX327800:OOA327800 OWT327800:OXW327800 PGP327800:PHS327800 PQL327800:PRO327800 QAH327800:QBK327800 QKD327800:QLG327800 QTZ327800:QVC327800 RDV327800:REY327800 RNR327800:ROU327800 RXN327800:RYQ327800 SHJ327800:SIM327800 SRF327800:SSI327800 TBB327800:TCE327800 TKX327800:TMA327800 TUT327800:TVW327800 UEP327800:UFS327800 UOL327800:UPO327800 UYH327800:UZK327800 VID327800:VJG327800 VRZ327800:VTC327800 WBV327800:WCY327800 WLR327800:WMU327800 WVN327800:WWQ327800 D393336:AQ393336 JB393336:KE393336 SX393336:UA393336 ACT393336:ADW393336 AMP393336:ANS393336 AWL393336:AXO393336 BGH393336:BHK393336 BQD393336:BRG393336 BZZ393336:CBC393336 CJV393336:CKY393336 CTR393336:CUU393336 DDN393336:DEQ393336 DNJ393336:DOM393336 DXF393336:DYI393336 EHB393336:EIE393336 EQX393336:ESA393336 FAT393336:FBW393336 FKP393336:FLS393336 FUL393336:FVO393336 GEH393336:GFK393336 GOD393336:GPG393336 GXZ393336:GZC393336 HHV393336:HIY393336 HRR393336:HSU393336 IBN393336:ICQ393336 ILJ393336:IMM393336 IVF393336:IWI393336 JFB393336:JGE393336 JOX393336:JQA393336 JYT393336:JZW393336 KIP393336:KJS393336 KSL393336:KTO393336 LCH393336:LDK393336 LMD393336:LNG393336 LVZ393336:LXC393336 MFV393336:MGY393336 MPR393336:MQU393336 MZN393336:NAQ393336 NJJ393336:NKM393336 NTF393336:NUI393336 ODB393336:OEE393336 OMX393336:OOA393336 OWT393336:OXW393336 PGP393336:PHS393336 PQL393336:PRO393336 QAH393336:QBK393336 QKD393336:QLG393336 QTZ393336:QVC393336 RDV393336:REY393336 RNR393336:ROU393336 RXN393336:RYQ393336 SHJ393336:SIM393336 SRF393336:SSI393336 TBB393336:TCE393336 TKX393336:TMA393336 TUT393336:TVW393336 UEP393336:UFS393336 UOL393336:UPO393336 UYH393336:UZK393336 VID393336:VJG393336 VRZ393336:VTC393336 WBV393336:WCY393336 WLR393336:WMU393336 WVN393336:WWQ393336 D458872:AQ458872 JB458872:KE458872 SX458872:UA458872 ACT458872:ADW458872 AMP458872:ANS458872 AWL458872:AXO458872 BGH458872:BHK458872 BQD458872:BRG458872 BZZ458872:CBC458872 CJV458872:CKY458872 CTR458872:CUU458872 DDN458872:DEQ458872 DNJ458872:DOM458872 DXF458872:DYI458872 EHB458872:EIE458872 EQX458872:ESA458872 FAT458872:FBW458872 FKP458872:FLS458872 FUL458872:FVO458872 GEH458872:GFK458872 GOD458872:GPG458872 GXZ458872:GZC458872 HHV458872:HIY458872 HRR458872:HSU458872 IBN458872:ICQ458872 ILJ458872:IMM458872 IVF458872:IWI458872 JFB458872:JGE458872 JOX458872:JQA458872 JYT458872:JZW458872 KIP458872:KJS458872 KSL458872:KTO458872 LCH458872:LDK458872 LMD458872:LNG458872 LVZ458872:LXC458872 MFV458872:MGY458872 MPR458872:MQU458872 MZN458872:NAQ458872 NJJ458872:NKM458872 NTF458872:NUI458872 ODB458872:OEE458872 OMX458872:OOA458872 OWT458872:OXW458872 PGP458872:PHS458872 PQL458872:PRO458872 QAH458872:QBK458872 QKD458872:QLG458872 QTZ458872:QVC458872 RDV458872:REY458872 RNR458872:ROU458872 RXN458872:RYQ458872 SHJ458872:SIM458872 SRF458872:SSI458872 TBB458872:TCE458872 TKX458872:TMA458872 TUT458872:TVW458872 UEP458872:UFS458872 UOL458872:UPO458872 UYH458872:UZK458872 VID458872:VJG458872 VRZ458872:VTC458872 WBV458872:WCY458872 WLR458872:WMU458872 WVN458872:WWQ458872 D524408:AQ524408 JB524408:KE524408 SX524408:UA524408 ACT524408:ADW524408 AMP524408:ANS524408 AWL524408:AXO524408 BGH524408:BHK524408 BQD524408:BRG524408 BZZ524408:CBC524408 CJV524408:CKY524408 CTR524408:CUU524408 DDN524408:DEQ524408 DNJ524408:DOM524408 DXF524408:DYI524408 EHB524408:EIE524408 EQX524408:ESA524408 FAT524408:FBW524408 FKP524408:FLS524408 FUL524408:FVO524408 GEH524408:GFK524408 GOD524408:GPG524408 GXZ524408:GZC524408 HHV524408:HIY524408 HRR524408:HSU524408 IBN524408:ICQ524408 ILJ524408:IMM524408 IVF524408:IWI524408 JFB524408:JGE524408 JOX524408:JQA524408 JYT524408:JZW524408 KIP524408:KJS524408 KSL524408:KTO524408 LCH524408:LDK524408 LMD524408:LNG524408 LVZ524408:LXC524408 MFV524408:MGY524408 MPR524408:MQU524408 MZN524408:NAQ524408 NJJ524408:NKM524408 NTF524408:NUI524408 ODB524408:OEE524408 OMX524408:OOA524408 OWT524408:OXW524408 PGP524408:PHS524408 PQL524408:PRO524408 QAH524408:QBK524408 QKD524408:QLG524408 QTZ524408:QVC524408 RDV524408:REY524408 RNR524408:ROU524408 RXN524408:RYQ524408 SHJ524408:SIM524408 SRF524408:SSI524408 TBB524408:TCE524408 TKX524408:TMA524408 TUT524408:TVW524408 UEP524408:UFS524408 UOL524408:UPO524408 UYH524408:UZK524408 VID524408:VJG524408 VRZ524408:VTC524408 WBV524408:WCY524408 WLR524408:WMU524408 WVN524408:WWQ524408 D589944:AQ589944 JB589944:KE589944 SX589944:UA589944 ACT589944:ADW589944 AMP589944:ANS589944 AWL589944:AXO589944 BGH589944:BHK589944 BQD589944:BRG589944 BZZ589944:CBC589944 CJV589944:CKY589944 CTR589944:CUU589944 DDN589944:DEQ589944 DNJ589944:DOM589944 DXF589944:DYI589944 EHB589944:EIE589944 EQX589944:ESA589944 FAT589944:FBW589944 FKP589944:FLS589944 FUL589944:FVO589944 GEH589944:GFK589944 GOD589944:GPG589944 GXZ589944:GZC589944 HHV589944:HIY589944 HRR589944:HSU589944 IBN589944:ICQ589944 ILJ589944:IMM589944 IVF589944:IWI589944 JFB589944:JGE589944 JOX589944:JQA589944 JYT589944:JZW589944 KIP589944:KJS589944 KSL589944:KTO589944 LCH589944:LDK589944 LMD589944:LNG589944 LVZ589944:LXC589944 MFV589944:MGY589944 MPR589944:MQU589944 MZN589944:NAQ589944 NJJ589944:NKM589944 NTF589944:NUI589944 ODB589944:OEE589944 OMX589944:OOA589944 OWT589944:OXW589944 PGP589944:PHS589944 PQL589944:PRO589944 QAH589944:QBK589944 QKD589944:QLG589944 QTZ589944:QVC589944 RDV589944:REY589944 RNR589944:ROU589944 RXN589944:RYQ589944 SHJ589944:SIM589944 SRF589944:SSI589944 TBB589944:TCE589944 TKX589944:TMA589944 TUT589944:TVW589944 UEP589944:UFS589944 UOL589944:UPO589944 UYH589944:UZK589944 VID589944:VJG589944 VRZ589944:VTC589944 WBV589944:WCY589944 WLR589944:WMU589944 WVN589944:WWQ589944 D655480:AQ655480 JB655480:KE655480 SX655480:UA655480 ACT655480:ADW655480 AMP655480:ANS655480 AWL655480:AXO655480 BGH655480:BHK655480 BQD655480:BRG655480 BZZ655480:CBC655480 CJV655480:CKY655480 CTR655480:CUU655480 DDN655480:DEQ655480 DNJ655480:DOM655480 DXF655480:DYI655480 EHB655480:EIE655480 EQX655480:ESA655480 FAT655480:FBW655480 FKP655480:FLS655480 FUL655480:FVO655480 GEH655480:GFK655480 GOD655480:GPG655480 GXZ655480:GZC655480 HHV655480:HIY655480 HRR655480:HSU655480 IBN655480:ICQ655480 ILJ655480:IMM655480 IVF655480:IWI655480 JFB655480:JGE655480 JOX655480:JQA655480 JYT655480:JZW655480 KIP655480:KJS655480 KSL655480:KTO655480 LCH655480:LDK655480 LMD655480:LNG655480 LVZ655480:LXC655480 MFV655480:MGY655480 MPR655480:MQU655480 MZN655480:NAQ655480 NJJ655480:NKM655480 NTF655480:NUI655480 ODB655480:OEE655480 OMX655480:OOA655480 OWT655480:OXW655480 PGP655480:PHS655480 PQL655480:PRO655480 QAH655480:QBK655480 QKD655480:QLG655480 QTZ655480:QVC655480 RDV655480:REY655480 RNR655480:ROU655480 RXN655480:RYQ655480 SHJ655480:SIM655480 SRF655480:SSI655480 TBB655480:TCE655480 TKX655480:TMA655480 TUT655480:TVW655480 UEP655480:UFS655480 UOL655480:UPO655480 UYH655480:UZK655480 VID655480:VJG655480 VRZ655480:VTC655480 WBV655480:WCY655480 WLR655480:WMU655480 WVN655480:WWQ655480 D721016:AQ721016 JB721016:KE721016 SX721016:UA721016 ACT721016:ADW721016 AMP721016:ANS721016 AWL721016:AXO721016 BGH721016:BHK721016 BQD721016:BRG721016 BZZ721016:CBC721016 CJV721016:CKY721016 CTR721016:CUU721016 DDN721016:DEQ721016 DNJ721016:DOM721016 DXF721016:DYI721016 EHB721016:EIE721016 EQX721016:ESA721016 FAT721016:FBW721016 FKP721016:FLS721016 FUL721016:FVO721016 GEH721016:GFK721016 GOD721016:GPG721016 GXZ721016:GZC721016 HHV721016:HIY721016 HRR721016:HSU721016 IBN721016:ICQ721016 ILJ721016:IMM721016 IVF721016:IWI721016 JFB721016:JGE721016 JOX721016:JQA721016 JYT721016:JZW721016 KIP721016:KJS721016 KSL721016:KTO721016 LCH721016:LDK721016 LMD721016:LNG721016 LVZ721016:LXC721016 MFV721016:MGY721016 MPR721016:MQU721016 MZN721016:NAQ721016 NJJ721016:NKM721016 NTF721016:NUI721016 ODB721016:OEE721016 OMX721016:OOA721016 OWT721016:OXW721016 PGP721016:PHS721016 PQL721016:PRO721016 QAH721016:QBK721016 QKD721016:QLG721016 QTZ721016:QVC721016 RDV721016:REY721016 RNR721016:ROU721016 RXN721016:RYQ721016 SHJ721016:SIM721016 SRF721016:SSI721016 TBB721016:TCE721016 TKX721016:TMA721016 TUT721016:TVW721016 UEP721016:UFS721016 UOL721016:UPO721016 UYH721016:UZK721016 VID721016:VJG721016 VRZ721016:VTC721016 WBV721016:WCY721016 WLR721016:WMU721016 WVN721016:WWQ721016 D786552:AQ786552 JB786552:KE786552 SX786552:UA786552 ACT786552:ADW786552 AMP786552:ANS786552 AWL786552:AXO786552 BGH786552:BHK786552 BQD786552:BRG786552 BZZ786552:CBC786552 CJV786552:CKY786552 CTR786552:CUU786552 DDN786552:DEQ786552 DNJ786552:DOM786552 DXF786552:DYI786552 EHB786552:EIE786552 EQX786552:ESA786552 FAT786552:FBW786552 FKP786552:FLS786552 FUL786552:FVO786552 GEH786552:GFK786552 GOD786552:GPG786552 GXZ786552:GZC786552 HHV786552:HIY786552 HRR786552:HSU786552 IBN786552:ICQ786552 ILJ786552:IMM786552 IVF786552:IWI786552 JFB786552:JGE786552 JOX786552:JQA786552 JYT786552:JZW786552 KIP786552:KJS786552 KSL786552:KTO786552 LCH786552:LDK786552 LMD786552:LNG786552 LVZ786552:LXC786552 MFV786552:MGY786552 MPR786552:MQU786552 MZN786552:NAQ786552 NJJ786552:NKM786552 NTF786552:NUI786552 ODB786552:OEE786552 OMX786552:OOA786552 OWT786552:OXW786552 PGP786552:PHS786552 PQL786552:PRO786552 QAH786552:QBK786552 QKD786552:QLG786552 QTZ786552:QVC786552 RDV786552:REY786552 RNR786552:ROU786552 RXN786552:RYQ786552 SHJ786552:SIM786552 SRF786552:SSI786552 TBB786552:TCE786552 TKX786552:TMA786552 TUT786552:TVW786552 UEP786552:UFS786552 UOL786552:UPO786552 UYH786552:UZK786552 VID786552:VJG786552 VRZ786552:VTC786552 WBV786552:WCY786552 WLR786552:WMU786552 WVN786552:WWQ786552 D852088:AQ852088 JB852088:KE852088 SX852088:UA852088 ACT852088:ADW852088 AMP852088:ANS852088 AWL852088:AXO852088 BGH852088:BHK852088 BQD852088:BRG852088 BZZ852088:CBC852088 CJV852088:CKY852088 CTR852088:CUU852088 DDN852088:DEQ852088 DNJ852088:DOM852088 DXF852088:DYI852088 EHB852088:EIE852088 EQX852088:ESA852088 FAT852088:FBW852088 FKP852088:FLS852088 FUL852088:FVO852088 GEH852088:GFK852088 GOD852088:GPG852088 GXZ852088:GZC852088 HHV852088:HIY852088 HRR852088:HSU852088 IBN852088:ICQ852088 ILJ852088:IMM852088 IVF852088:IWI852088 JFB852088:JGE852088 JOX852088:JQA852088 JYT852088:JZW852088 KIP852088:KJS852088 KSL852088:KTO852088 LCH852088:LDK852088 LMD852088:LNG852088 LVZ852088:LXC852088 MFV852088:MGY852088 MPR852088:MQU852088 MZN852088:NAQ852088 NJJ852088:NKM852088 NTF852088:NUI852088 ODB852088:OEE852088 OMX852088:OOA852088 OWT852088:OXW852088 PGP852088:PHS852088 PQL852088:PRO852088 QAH852088:QBK852088 QKD852088:QLG852088 QTZ852088:QVC852088 RDV852088:REY852088 RNR852088:ROU852088 RXN852088:RYQ852088 SHJ852088:SIM852088 SRF852088:SSI852088 TBB852088:TCE852088 TKX852088:TMA852088 TUT852088:TVW852088 UEP852088:UFS852088 UOL852088:UPO852088 UYH852088:UZK852088 VID852088:VJG852088 VRZ852088:VTC852088 WBV852088:WCY852088 WLR852088:WMU852088 WVN852088:WWQ852088 D917624:AQ917624 JB917624:KE917624 SX917624:UA917624 ACT917624:ADW917624 AMP917624:ANS917624 AWL917624:AXO917624 BGH917624:BHK917624 BQD917624:BRG917624 BZZ917624:CBC917624 CJV917624:CKY917624 CTR917624:CUU917624 DDN917624:DEQ917624 DNJ917624:DOM917624 DXF917624:DYI917624 EHB917624:EIE917624 EQX917624:ESA917624 FAT917624:FBW917624 FKP917624:FLS917624 FUL917624:FVO917624 GEH917624:GFK917624 GOD917624:GPG917624 GXZ917624:GZC917624 HHV917624:HIY917624 HRR917624:HSU917624 IBN917624:ICQ917624 ILJ917624:IMM917624 IVF917624:IWI917624 JFB917624:JGE917624 JOX917624:JQA917624 JYT917624:JZW917624 KIP917624:KJS917624 KSL917624:KTO917624 LCH917624:LDK917624 LMD917624:LNG917624 LVZ917624:LXC917624 MFV917624:MGY917624 MPR917624:MQU917624 MZN917624:NAQ917624 NJJ917624:NKM917624 NTF917624:NUI917624 ODB917624:OEE917624 OMX917624:OOA917624 OWT917624:OXW917624 PGP917624:PHS917624 PQL917624:PRO917624 QAH917624:QBK917624 QKD917624:QLG917624 QTZ917624:QVC917624 RDV917624:REY917624 RNR917624:ROU917624 RXN917624:RYQ917624 SHJ917624:SIM917624 SRF917624:SSI917624 TBB917624:TCE917624 TKX917624:TMA917624 TUT917624:TVW917624 UEP917624:UFS917624 UOL917624:UPO917624 UYH917624:UZK917624 VID917624:VJG917624 VRZ917624:VTC917624 WBV917624:WCY917624 WLR917624:WMU917624 WVN917624:WWQ917624 D983160:AQ983160 JB983160:KE983160 SX983160:UA983160 ACT983160:ADW983160 AMP983160:ANS983160 AWL983160:AXO983160 BGH983160:BHK983160 BQD983160:BRG983160 BZZ983160:CBC983160 CJV983160:CKY983160 CTR983160:CUU983160 DDN983160:DEQ983160 DNJ983160:DOM983160 DXF983160:DYI983160 EHB983160:EIE983160 EQX983160:ESA983160 FAT983160:FBW983160 FKP983160:FLS983160 FUL983160:FVO983160 GEH983160:GFK983160 GOD983160:GPG983160 GXZ983160:GZC983160 HHV983160:HIY983160 HRR983160:HSU983160 IBN983160:ICQ983160 ILJ983160:IMM983160 IVF983160:IWI983160 JFB983160:JGE983160 JOX983160:JQA983160 JYT983160:JZW983160 KIP983160:KJS983160 KSL983160:KTO983160 LCH983160:LDK983160 LMD983160:LNG983160 LVZ983160:LXC983160 MFV983160:MGY983160 MPR983160:MQU983160 MZN983160:NAQ983160 NJJ983160:NKM983160 NTF983160:NUI983160 ODB983160:OEE983160 OMX983160:OOA983160 OWT983160:OXW983160 PGP983160:PHS983160 PQL983160:PRO983160 QAH983160:QBK983160 QKD983160:QLG983160 QTZ983160:QVC983160 RDV983160:REY983160 RNR983160:ROU983160 RXN983160:RYQ983160 SHJ983160:SIM983160 SRF983160:SSI983160 TBB983160:TCE983160 TKX983160:TMA983160 TUT983160:TVW983160 UEP983160:UFS983160 UOL983160:UPO983160 UYH983160:UZK983160 VID983160:VJG983160 VRZ983160:VTC983160 WBV983160:WCY983160 WLR983160:WMU983160 WVN983160:WWQ983160 WLR142:WMU142 JB120:KE121 SX120:UA121 ACT120:ADW121 AMP120:ANS121 AWL120:AXO121 BGH120:BHK121 BQD120:BRG121 BZZ120:CBC121 CJV120:CKY121 CTR120:CUU121 DDN120:DEQ121 DNJ120:DOM121 DXF120:DYI121 EHB120:EIE121 EQX120:ESA121 FAT120:FBW121 FKP120:FLS121 FUL120:FVO121 GEH120:GFK121 GOD120:GPG121 GXZ120:GZC121 HHV120:HIY121 HRR120:HSU121 IBN120:ICQ121 ILJ120:IMM121 IVF120:IWI121 JFB120:JGE121 JOX120:JQA121 JYT120:JZW121 KIP120:KJS121 KSL120:KTO121 LCH120:LDK121 LMD120:LNG121 LVZ120:LXC121 MFV120:MGY121 MPR120:MQU121 MZN120:NAQ121 NJJ120:NKM121 NTF120:NUI121 ODB120:OEE121 OMX120:OOA121 OWT120:OXW121 PGP120:PHS121 PQL120:PRO121 QAH120:QBK121 QKD120:QLG121 QTZ120:QVC121 RDV120:REY121 RNR120:ROU121 RXN120:RYQ121 SHJ120:SIM121 SRF120:SSI121 TBB120:TCE121 TKX120:TMA121 TUT120:TVW121 UEP120:UFS121 UOL120:UPO121 UYH120:UZK121 VID120:VJG121 VRZ120:VTC121 WBV120:WCY121 WLR120:WMU121 WVN120:WWQ121 D65639:AQ65640 JB65639:KE65640 SX65639:UA65640 ACT65639:ADW65640 AMP65639:ANS65640 AWL65639:AXO65640 BGH65639:BHK65640 BQD65639:BRG65640 BZZ65639:CBC65640 CJV65639:CKY65640 CTR65639:CUU65640 DDN65639:DEQ65640 DNJ65639:DOM65640 DXF65639:DYI65640 EHB65639:EIE65640 EQX65639:ESA65640 FAT65639:FBW65640 FKP65639:FLS65640 FUL65639:FVO65640 GEH65639:GFK65640 GOD65639:GPG65640 GXZ65639:GZC65640 HHV65639:HIY65640 HRR65639:HSU65640 IBN65639:ICQ65640 ILJ65639:IMM65640 IVF65639:IWI65640 JFB65639:JGE65640 JOX65639:JQA65640 JYT65639:JZW65640 KIP65639:KJS65640 KSL65639:KTO65640 LCH65639:LDK65640 LMD65639:LNG65640 LVZ65639:LXC65640 MFV65639:MGY65640 MPR65639:MQU65640 MZN65639:NAQ65640 NJJ65639:NKM65640 NTF65639:NUI65640 ODB65639:OEE65640 OMX65639:OOA65640 OWT65639:OXW65640 PGP65639:PHS65640 PQL65639:PRO65640 QAH65639:QBK65640 QKD65639:QLG65640 QTZ65639:QVC65640 RDV65639:REY65640 RNR65639:ROU65640 RXN65639:RYQ65640 SHJ65639:SIM65640 SRF65639:SSI65640 TBB65639:TCE65640 TKX65639:TMA65640 TUT65639:TVW65640 UEP65639:UFS65640 UOL65639:UPO65640 UYH65639:UZK65640 VID65639:VJG65640 VRZ65639:VTC65640 WBV65639:WCY65640 WLR65639:WMU65640 WVN65639:WWQ65640 D131175:AQ131176 JB131175:KE131176 SX131175:UA131176 ACT131175:ADW131176 AMP131175:ANS131176 AWL131175:AXO131176 BGH131175:BHK131176 BQD131175:BRG131176 BZZ131175:CBC131176 CJV131175:CKY131176 CTR131175:CUU131176 DDN131175:DEQ131176 DNJ131175:DOM131176 DXF131175:DYI131176 EHB131175:EIE131176 EQX131175:ESA131176 FAT131175:FBW131176 FKP131175:FLS131176 FUL131175:FVO131176 GEH131175:GFK131176 GOD131175:GPG131176 GXZ131175:GZC131176 HHV131175:HIY131176 HRR131175:HSU131176 IBN131175:ICQ131176 ILJ131175:IMM131176 IVF131175:IWI131176 JFB131175:JGE131176 JOX131175:JQA131176 JYT131175:JZW131176 KIP131175:KJS131176 KSL131175:KTO131176 LCH131175:LDK131176 LMD131175:LNG131176 LVZ131175:LXC131176 MFV131175:MGY131176 MPR131175:MQU131176 MZN131175:NAQ131176 NJJ131175:NKM131176 NTF131175:NUI131176 ODB131175:OEE131176 OMX131175:OOA131176 OWT131175:OXW131176 PGP131175:PHS131176 PQL131175:PRO131176 QAH131175:QBK131176 QKD131175:QLG131176 QTZ131175:QVC131176 RDV131175:REY131176 RNR131175:ROU131176 RXN131175:RYQ131176 SHJ131175:SIM131176 SRF131175:SSI131176 TBB131175:TCE131176 TKX131175:TMA131176 TUT131175:TVW131176 UEP131175:UFS131176 UOL131175:UPO131176 UYH131175:UZK131176 VID131175:VJG131176 VRZ131175:VTC131176 WBV131175:WCY131176 WLR131175:WMU131176 WVN131175:WWQ131176 D196711:AQ196712 JB196711:KE196712 SX196711:UA196712 ACT196711:ADW196712 AMP196711:ANS196712 AWL196711:AXO196712 BGH196711:BHK196712 BQD196711:BRG196712 BZZ196711:CBC196712 CJV196711:CKY196712 CTR196711:CUU196712 DDN196711:DEQ196712 DNJ196711:DOM196712 DXF196711:DYI196712 EHB196711:EIE196712 EQX196711:ESA196712 FAT196711:FBW196712 FKP196711:FLS196712 FUL196711:FVO196712 GEH196711:GFK196712 GOD196711:GPG196712 GXZ196711:GZC196712 HHV196711:HIY196712 HRR196711:HSU196712 IBN196711:ICQ196712 ILJ196711:IMM196712 IVF196711:IWI196712 JFB196711:JGE196712 JOX196711:JQA196712 JYT196711:JZW196712 KIP196711:KJS196712 KSL196711:KTO196712 LCH196711:LDK196712 LMD196711:LNG196712 LVZ196711:LXC196712 MFV196711:MGY196712 MPR196711:MQU196712 MZN196711:NAQ196712 NJJ196711:NKM196712 NTF196711:NUI196712 ODB196711:OEE196712 OMX196711:OOA196712 OWT196711:OXW196712 PGP196711:PHS196712 PQL196711:PRO196712 QAH196711:QBK196712 QKD196711:QLG196712 QTZ196711:QVC196712 RDV196711:REY196712 RNR196711:ROU196712 RXN196711:RYQ196712 SHJ196711:SIM196712 SRF196711:SSI196712 TBB196711:TCE196712 TKX196711:TMA196712 TUT196711:TVW196712 UEP196711:UFS196712 UOL196711:UPO196712 UYH196711:UZK196712 VID196711:VJG196712 VRZ196711:VTC196712 WBV196711:WCY196712 WLR196711:WMU196712 WVN196711:WWQ196712 D262247:AQ262248 JB262247:KE262248 SX262247:UA262248 ACT262247:ADW262248 AMP262247:ANS262248 AWL262247:AXO262248 BGH262247:BHK262248 BQD262247:BRG262248 BZZ262247:CBC262248 CJV262247:CKY262248 CTR262247:CUU262248 DDN262247:DEQ262248 DNJ262247:DOM262248 DXF262247:DYI262248 EHB262247:EIE262248 EQX262247:ESA262248 FAT262247:FBW262248 FKP262247:FLS262248 FUL262247:FVO262248 GEH262247:GFK262248 GOD262247:GPG262248 GXZ262247:GZC262248 HHV262247:HIY262248 HRR262247:HSU262248 IBN262247:ICQ262248 ILJ262247:IMM262248 IVF262247:IWI262248 JFB262247:JGE262248 JOX262247:JQA262248 JYT262247:JZW262248 KIP262247:KJS262248 KSL262247:KTO262248 LCH262247:LDK262248 LMD262247:LNG262248 LVZ262247:LXC262248 MFV262247:MGY262248 MPR262247:MQU262248 MZN262247:NAQ262248 NJJ262247:NKM262248 NTF262247:NUI262248 ODB262247:OEE262248 OMX262247:OOA262248 OWT262247:OXW262248 PGP262247:PHS262248 PQL262247:PRO262248 QAH262247:QBK262248 QKD262247:QLG262248 QTZ262247:QVC262248 RDV262247:REY262248 RNR262247:ROU262248 RXN262247:RYQ262248 SHJ262247:SIM262248 SRF262247:SSI262248 TBB262247:TCE262248 TKX262247:TMA262248 TUT262247:TVW262248 UEP262247:UFS262248 UOL262247:UPO262248 UYH262247:UZK262248 VID262247:VJG262248 VRZ262247:VTC262248 WBV262247:WCY262248 WLR262247:WMU262248 WVN262247:WWQ262248 D327783:AQ327784 JB327783:KE327784 SX327783:UA327784 ACT327783:ADW327784 AMP327783:ANS327784 AWL327783:AXO327784 BGH327783:BHK327784 BQD327783:BRG327784 BZZ327783:CBC327784 CJV327783:CKY327784 CTR327783:CUU327784 DDN327783:DEQ327784 DNJ327783:DOM327784 DXF327783:DYI327784 EHB327783:EIE327784 EQX327783:ESA327784 FAT327783:FBW327784 FKP327783:FLS327784 FUL327783:FVO327784 GEH327783:GFK327784 GOD327783:GPG327784 GXZ327783:GZC327784 HHV327783:HIY327784 HRR327783:HSU327784 IBN327783:ICQ327784 ILJ327783:IMM327784 IVF327783:IWI327784 JFB327783:JGE327784 JOX327783:JQA327784 JYT327783:JZW327784 KIP327783:KJS327784 KSL327783:KTO327784 LCH327783:LDK327784 LMD327783:LNG327784 LVZ327783:LXC327784 MFV327783:MGY327784 MPR327783:MQU327784 MZN327783:NAQ327784 NJJ327783:NKM327784 NTF327783:NUI327784 ODB327783:OEE327784 OMX327783:OOA327784 OWT327783:OXW327784 PGP327783:PHS327784 PQL327783:PRO327784 QAH327783:QBK327784 QKD327783:QLG327784 QTZ327783:QVC327784 RDV327783:REY327784 RNR327783:ROU327784 RXN327783:RYQ327784 SHJ327783:SIM327784 SRF327783:SSI327784 TBB327783:TCE327784 TKX327783:TMA327784 TUT327783:TVW327784 UEP327783:UFS327784 UOL327783:UPO327784 UYH327783:UZK327784 VID327783:VJG327784 VRZ327783:VTC327784 WBV327783:WCY327784 WLR327783:WMU327784 WVN327783:WWQ327784 D393319:AQ393320 JB393319:KE393320 SX393319:UA393320 ACT393319:ADW393320 AMP393319:ANS393320 AWL393319:AXO393320 BGH393319:BHK393320 BQD393319:BRG393320 BZZ393319:CBC393320 CJV393319:CKY393320 CTR393319:CUU393320 DDN393319:DEQ393320 DNJ393319:DOM393320 DXF393319:DYI393320 EHB393319:EIE393320 EQX393319:ESA393320 FAT393319:FBW393320 FKP393319:FLS393320 FUL393319:FVO393320 GEH393319:GFK393320 GOD393319:GPG393320 GXZ393319:GZC393320 HHV393319:HIY393320 HRR393319:HSU393320 IBN393319:ICQ393320 ILJ393319:IMM393320 IVF393319:IWI393320 JFB393319:JGE393320 JOX393319:JQA393320 JYT393319:JZW393320 KIP393319:KJS393320 KSL393319:KTO393320 LCH393319:LDK393320 LMD393319:LNG393320 LVZ393319:LXC393320 MFV393319:MGY393320 MPR393319:MQU393320 MZN393319:NAQ393320 NJJ393319:NKM393320 NTF393319:NUI393320 ODB393319:OEE393320 OMX393319:OOA393320 OWT393319:OXW393320 PGP393319:PHS393320 PQL393319:PRO393320 QAH393319:QBK393320 QKD393319:QLG393320 QTZ393319:QVC393320 RDV393319:REY393320 RNR393319:ROU393320 RXN393319:RYQ393320 SHJ393319:SIM393320 SRF393319:SSI393320 TBB393319:TCE393320 TKX393319:TMA393320 TUT393319:TVW393320 UEP393319:UFS393320 UOL393319:UPO393320 UYH393319:UZK393320 VID393319:VJG393320 VRZ393319:VTC393320 WBV393319:WCY393320 WLR393319:WMU393320 WVN393319:WWQ393320 D458855:AQ458856 JB458855:KE458856 SX458855:UA458856 ACT458855:ADW458856 AMP458855:ANS458856 AWL458855:AXO458856 BGH458855:BHK458856 BQD458855:BRG458856 BZZ458855:CBC458856 CJV458855:CKY458856 CTR458855:CUU458856 DDN458855:DEQ458856 DNJ458855:DOM458856 DXF458855:DYI458856 EHB458855:EIE458856 EQX458855:ESA458856 FAT458855:FBW458856 FKP458855:FLS458856 FUL458855:FVO458856 GEH458855:GFK458856 GOD458855:GPG458856 GXZ458855:GZC458856 HHV458855:HIY458856 HRR458855:HSU458856 IBN458855:ICQ458856 ILJ458855:IMM458856 IVF458855:IWI458856 JFB458855:JGE458856 JOX458855:JQA458856 JYT458855:JZW458856 KIP458855:KJS458856 KSL458855:KTO458856 LCH458855:LDK458856 LMD458855:LNG458856 LVZ458855:LXC458856 MFV458855:MGY458856 MPR458855:MQU458856 MZN458855:NAQ458856 NJJ458855:NKM458856 NTF458855:NUI458856 ODB458855:OEE458856 OMX458855:OOA458856 OWT458855:OXW458856 PGP458855:PHS458856 PQL458855:PRO458856 QAH458855:QBK458856 QKD458855:QLG458856 QTZ458855:QVC458856 RDV458855:REY458856 RNR458855:ROU458856 RXN458855:RYQ458856 SHJ458855:SIM458856 SRF458855:SSI458856 TBB458855:TCE458856 TKX458855:TMA458856 TUT458855:TVW458856 UEP458855:UFS458856 UOL458855:UPO458856 UYH458855:UZK458856 VID458855:VJG458856 VRZ458855:VTC458856 WBV458855:WCY458856 WLR458855:WMU458856 WVN458855:WWQ458856 D524391:AQ524392 JB524391:KE524392 SX524391:UA524392 ACT524391:ADW524392 AMP524391:ANS524392 AWL524391:AXO524392 BGH524391:BHK524392 BQD524391:BRG524392 BZZ524391:CBC524392 CJV524391:CKY524392 CTR524391:CUU524392 DDN524391:DEQ524392 DNJ524391:DOM524392 DXF524391:DYI524392 EHB524391:EIE524392 EQX524391:ESA524392 FAT524391:FBW524392 FKP524391:FLS524392 FUL524391:FVO524392 GEH524391:GFK524392 GOD524391:GPG524392 GXZ524391:GZC524392 HHV524391:HIY524392 HRR524391:HSU524392 IBN524391:ICQ524392 ILJ524391:IMM524392 IVF524391:IWI524392 JFB524391:JGE524392 JOX524391:JQA524392 JYT524391:JZW524392 KIP524391:KJS524392 KSL524391:KTO524392 LCH524391:LDK524392 LMD524391:LNG524392 LVZ524391:LXC524392 MFV524391:MGY524392 MPR524391:MQU524392 MZN524391:NAQ524392 NJJ524391:NKM524392 NTF524391:NUI524392 ODB524391:OEE524392 OMX524391:OOA524392 OWT524391:OXW524392 PGP524391:PHS524392 PQL524391:PRO524392 QAH524391:QBK524392 QKD524391:QLG524392 QTZ524391:QVC524392 RDV524391:REY524392 RNR524391:ROU524392 RXN524391:RYQ524392 SHJ524391:SIM524392 SRF524391:SSI524392 TBB524391:TCE524392 TKX524391:TMA524392 TUT524391:TVW524392 UEP524391:UFS524392 UOL524391:UPO524392 UYH524391:UZK524392 VID524391:VJG524392 VRZ524391:VTC524392 WBV524391:WCY524392 WLR524391:WMU524392 WVN524391:WWQ524392 D589927:AQ589928 JB589927:KE589928 SX589927:UA589928 ACT589927:ADW589928 AMP589927:ANS589928 AWL589927:AXO589928 BGH589927:BHK589928 BQD589927:BRG589928 BZZ589927:CBC589928 CJV589927:CKY589928 CTR589927:CUU589928 DDN589927:DEQ589928 DNJ589927:DOM589928 DXF589927:DYI589928 EHB589927:EIE589928 EQX589927:ESA589928 FAT589927:FBW589928 FKP589927:FLS589928 FUL589927:FVO589928 GEH589927:GFK589928 GOD589927:GPG589928 GXZ589927:GZC589928 HHV589927:HIY589928 HRR589927:HSU589928 IBN589927:ICQ589928 ILJ589927:IMM589928 IVF589927:IWI589928 JFB589927:JGE589928 JOX589927:JQA589928 JYT589927:JZW589928 KIP589927:KJS589928 KSL589927:KTO589928 LCH589927:LDK589928 LMD589927:LNG589928 LVZ589927:LXC589928 MFV589927:MGY589928 MPR589927:MQU589928 MZN589927:NAQ589928 NJJ589927:NKM589928 NTF589927:NUI589928 ODB589927:OEE589928 OMX589927:OOA589928 OWT589927:OXW589928 PGP589927:PHS589928 PQL589927:PRO589928 QAH589927:QBK589928 QKD589927:QLG589928 QTZ589927:QVC589928 RDV589927:REY589928 RNR589927:ROU589928 RXN589927:RYQ589928 SHJ589927:SIM589928 SRF589927:SSI589928 TBB589927:TCE589928 TKX589927:TMA589928 TUT589927:TVW589928 UEP589927:UFS589928 UOL589927:UPO589928 UYH589927:UZK589928 VID589927:VJG589928 VRZ589927:VTC589928 WBV589927:WCY589928 WLR589927:WMU589928 WVN589927:WWQ589928 D655463:AQ655464 JB655463:KE655464 SX655463:UA655464 ACT655463:ADW655464 AMP655463:ANS655464 AWL655463:AXO655464 BGH655463:BHK655464 BQD655463:BRG655464 BZZ655463:CBC655464 CJV655463:CKY655464 CTR655463:CUU655464 DDN655463:DEQ655464 DNJ655463:DOM655464 DXF655463:DYI655464 EHB655463:EIE655464 EQX655463:ESA655464 FAT655463:FBW655464 FKP655463:FLS655464 FUL655463:FVO655464 GEH655463:GFK655464 GOD655463:GPG655464 GXZ655463:GZC655464 HHV655463:HIY655464 HRR655463:HSU655464 IBN655463:ICQ655464 ILJ655463:IMM655464 IVF655463:IWI655464 JFB655463:JGE655464 JOX655463:JQA655464 JYT655463:JZW655464 KIP655463:KJS655464 KSL655463:KTO655464 LCH655463:LDK655464 LMD655463:LNG655464 LVZ655463:LXC655464 MFV655463:MGY655464 MPR655463:MQU655464 MZN655463:NAQ655464 NJJ655463:NKM655464 NTF655463:NUI655464 ODB655463:OEE655464 OMX655463:OOA655464 OWT655463:OXW655464 PGP655463:PHS655464 PQL655463:PRO655464 QAH655463:QBK655464 QKD655463:QLG655464 QTZ655463:QVC655464 RDV655463:REY655464 RNR655463:ROU655464 RXN655463:RYQ655464 SHJ655463:SIM655464 SRF655463:SSI655464 TBB655463:TCE655464 TKX655463:TMA655464 TUT655463:TVW655464 UEP655463:UFS655464 UOL655463:UPO655464 UYH655463:UZK655464 VID655463:VJG655464 VRZ655463:VTC655464 WBV655463:WCY655464 WLR655463:WMU655464 WVN655463:WWQ655464 D720999:AQ721000 JB720999:KE721000 SX720999:UA721000 ACT720999:ADW721000 AMP720999:ANS721000 AWL720999:AXO721000 BGH720999:BHK721000 BQD720999:BRG721000 BZZ720999:CBC721000 CJV720999:CKY721000 CTR720999:CUU721000 DDN720999:DEQ721000 DNJ720999:DOM721000 DXF720999:DYI721000 EHB720999:EIE721000 EQX720999:ESA721000 FAT720999:FBW721000 FKP720999:FLS721000 FUL720999:FVO721000 GEH720999:GFK721000 GOD720999:GPG721000 GXZ720999:GZC721000 HHV720999:HIY721000 HRR720999:HSU721000 IBN720999:ICQ721000 ILJ720999:IMM721000 IVF720999:IWI721000 JFB720999:JGE721000 JOX720999:JQA721000 JYT720999:JZW721000 KIP720999:KJS721000 KSL720999:KTO721000 LCH720999:LDK721000 LMD720999:LNG721000 LVZ720999:LXC721000 MFV720999:MGY721000 MPR720999:MQU721000 MZN720999:NAQ721000 NJJ720999:NKM721000 NTF720999:NUI721000 ODB720999:OEE721000 OMX720999:OOA721000 OWT720999:OXW721000 PGP720999:PHS721000 PQL720999:PRO721000 QAH720999:QBK721000 QKD720999:QLG721000 QTZ720999:QVC721000 RDV720999:REY721000 RNR720999:ROU721000 RXN720999:RYQ721000 SHJ720999:SIM721000 SRF720999:SSI721000 TBB720999:TCE721000 TKX720999:TMA721000 TUT720999:TVW721000 UEP720999:UFS721000 UOL720999:UPO721000 UYH720999:UZK721000 VID720999:VJG721000 VRZ720999:VTC721000 WBV720999:WCY721000 WLR720999:WMU721000 WVN720999:WWQ721000 D786535:AQ786536 JB786535:KE786536 SX786535:UA786536 ACT786535:ADW786536 AMP786535:ANS786536 AWL786535:AXO786536 BGH786535:BHK786536 BQD786535:BRG786536 BZZ786535:CBC786536 CJV786535:CKY786536 CTR786535:CUU786536 DDN786535:DEQ786536 DNJ786535:DOM786536 DXF786535:DYI786536 EHB786535:EIE786536 EQX786535:ESA786536 FAT786535:FBW786536 FKP786535:FLS786536 FUL786535:FVO786536 GEH786535:GFK786536 GOD786535:GPG786536 GXZ786535:GZC786536 HHV786535:HIY786536 HRR786535:HSU786536 IBN786535:ICQ786536 ILJ786535:IMM786536 IVF786535:IWI786536 JFB786535:JGE786536 JOX786535:JQA786536 JYT786535:JZW786536 KIP786535:KJS786536 KSL786535:KTO786536 LCH786535:LDK786536 LMD786535:LNG786536 LVZ786535:LXC786536 MFV786535:MGY786536 MPR786535:MQU786536 MZN786535:NAQ786536 NJJ786535:NKM786536 NTF786535:NUI786536 ODB786535:OEE786536 OMX786535:OOA786536 OWT786535:OXW786536 PGP786535:PHS786536 PQL786535:PRO786536 QAH786535:QBK786536 QKD786535:QLG786536 QTZ786535:QVC786536 RDV786535:REY786536 RNR786535:ROU786536 RXN786535:RYQ786536 SHJ786535:SIM786536 SRF786535:SSI786536 TBB786535:TCE786536 TKX786535:TMA786536 TUT786535:TVW786536 UEP786535:UFS786536 UOL786535:UPO786536 UYH786535:UZK786536 VID786535:VJG786536 VRZ786535:VTC786536 WBV786535:WCY786536 WLR786535:WMU786536 WVN786535:WWQ786536 D852071:AQ852072 JB852071:KE852072 SX852071:UA852072 ACT852071:ADW852072 AMP852071:ANS852072 AWL852071:AXO852072 BGH852071:BHK852072 BQD852071:BRG852072 BZZ852071:CBC852072 CJV852071:CKY852072 CTR852071:CUU852072 DDN852071:DEQ852072 DNJ852071:DOM852072 DXF852071:DYI852072 EHB852071:EIE852072 EQX852071:ESA852072 FAT852071:FBW852072 FKP852071:FLS852072 FUL852071:FVO852072 GEH852071:GFK852072 GOD852071:GPG852072 GXZ852071:GZC852072 HHV852071:HIY852072 HRR852071:HSU852072 IBN852071:ICQ852072 ILJ852071:IMM852072 IVF852071:IWI852072 JFB852071:JGE852072 JOX852071:JQA852072 JYT852071:JZW852072 KIP852071:KJS852072 KSL852071:KTO852072 LCH852071:LDK852072 LMD852071:LNG852072 LVZ852071:LXC852072 MFV852071:MGY852072 MPR852071:MQU852072 MZN852071:NAQ852072 NJJ852071:NKM852072 NTF852071:NUI852072 ODB852071:OEE852072 OMX852071:OOA852072 OWT852071:OXW852072 PGP852071:PHS852072 PQL852071:PRO852072 QAH852071:QBK852072 QKD852071:QLG852072 QTZ852071:QVC852072 RDV852071:REY852072 RNR852071:ROU852072 RXN852071:RYQ852072 SHJ852071:SIM852072 SRF852071:SSI852072 TBB852071:TCE852072 TKX852071:TMA852072 TUT852071:TVW852072 UEP852071:UFS852072 UOL852071:UPO852072 UYH852071:UZK852072 VID852071:VJG852072 VRZ852071:VTC852072 WBV852071:WCY852072 WLR852071:WMU852072 WVN852071:WWQ852072 D917607:AQ917608 JB917607:KE917608 SX917607:UA917608 ACT917607:ADW917608 AMP917607:ANS917608 AWL917607:AXO917608 BGH917607:BHK917608 BQD917607:BRG917608 BZZ917607:CBC917608 CJV917607:CKY917608 CTR917607:CUU917608 DDN917607:DEQ917608 DNJ917607:DOM917608 DXF917607:DYI917608 EHB917607:EIE917608 EQX917607:ESA917608 FAT917607:FBW917608 FKP917607:FLS917608 FUL917607:FVO917608 GEH917607:GFK917608 GOD917607:GPG917608 GXZ917607:GZC917608 HHV917607:HIY917608 HRR917607:HSU917608 IBN917607:ICQ917608 ILJ917607:IMM917608 IVF917607:IWI917608 JFB917607:JGE917608 JOX917607:JQA917608 JYT917607:JZW917608 KIP917607:KJS917608 KSL917607:KTO917608 LCH917607:LDK917608 LMD917607:LNG917608 LVZ917607:LXC917608 MFV917607:MGY917608 MPR917607:MQU917608 MZN917607:NAQ917608 NJJ917607:NKM917608 NTF917607:NUI917608 ODB917607:OEE917608 OMX917607:OOA917608 OWT917607:OXW917608 PGP917607:PHS917608 PQL917607:PRO917608 QAH917607:QBK917608 QKD917607:QLG917608 QTZ917607:QVC917608 RDV917607:REY917608 RNR917607:ROU917608 RXN917607:RYQ917608 SHJ917607:SIM917608 SRF917607:SSI917608 TBB917607:TCE917608 TKX917607:TMA917608 TUT917607:TVW917608 UEP917607:UFS917608 UOL917607:UPO917608 UYH917607:UZK917608 VID917607:VJG917608 VRZ917607:VTC917608 WBV917607:WCY917608 WLR917607:WMU917608 WVN917607:WWQ917608 D983143:AQ983144 JB983143:KE983144 SX983143:UA983144 ACT983143:ADW983144 AMP983143:ANS983144 AWL983143:AXO983144 BGH983143:BHK983144 BQD983143:BRG983144 BZZ983143:CBC983144 CJV983143:CKY983144 CTR983143:CUU983144 DDN983143:DEQ983144 DNJ983143:DOM983144 DXF983143:DYI983144 EHB983143:EIE983144 EQX983143:ESA983144 FAT983143:FBW983144 FKP983143:FLS983144 FUL983143:FVO983144 GEH983143:GFK983144 GOD983143:GPG983144 GXZ983143:GZC983144 HHV983143:HIY983144 HRR983143:HSU983144 IBN983143:ICQ983144 ILJ983143:IMM983144 IVF983143:IWI983144 JFB983143:JGE983144 JOX983143:JQA983144 JYT983143:JZW983144 KIP983143:KJS983144 KSL983143:KTO983144 LCH983143:LDK983144 LMD983143:LNG983144 LVZ983143:LXC983144 MFV983143:MGY983144 MPR983143:MQU983144 MZN983143:NAQ983144 NJJ983143:NKM983144 NTF983143:NUI983144 ODB983143:OEE983144 OMX983143:OOA983144 OWT983143:OXW983144 PGP983143:PHS983144 PQL983143:PRO983144 QAH983143:QBK983144 QKD983143:QLG983144 QTZ983143:QVC983144 RDV983143:REY983144 RNR983143:ROU983144 RXN983143:RYQ983144 SHJ983143:SIM983144 SRF983143:SSI983144 TBB983143:TCE983144 TKX983143:TMA983144 TUT983143:TVW983144 UEP983143:UFS983144 UOL983143:UPO983144 UYH983143:UZK983144 VID983143:VJG983144 VRZ983143:VTC983144 WBV983143:WCY983144 WLR983143:WMU983144 WVN983143:WWQ983144 WVN142:WWQ142 JB93:KE93 SX93:UA93 ACT93:ADW93 AMP93:ANS93 AWL93:AXO93 BGH93:BHK93 BQD93:BRG93 BZZ93:CBC93 CJV93:CKY93 CTR93:CUU93 DDN93:DEQ93 DNJ93:DOM93 DXF93:DYI93 EHB93:EIE93 EQX93:ESA93 FAT93:FBW93 FKP93:FLS93 FUL93:FVO93 GEH93:GFK93 GOD93:GPG93 GXZ93:GZC93 HHV93:HIY93 HRR93:HSU93 IBN93:ICQ93 ILJ93:IMM93 IVF93:IWI93 JFB93:JGE93 JOX93:JQA93 JYT93:JZW93 KIP93:KJS93 KSL93:KTO93 LCH93:LDK93 LMD93:LNG93 LVZ93:LXC93 MFV93:MGY93 MPR93:MQU93 MZN93:NAQ93 NJJ93:NKM93 NTF93:NUI93 ODB93:OEE93 OMX93:OOA93 OWT93:OXW93 PGP93:PHS93 PQL93:PRO93 QAH93:QBK93 QKD93:QLG93 QTZ93:QVC93 RDV93:REY93 RNR93:ROU93 RXN93:RYQ93 SHJ93:SIM93 SRF93:SSI93 TBB93:TCE93 TKX93:TMA93 TUT93:TVW93 UEP93:UFS93 UOL93:UPO93 UYH93:UZK93 VID93:VJG93 VRZ93:VTC93 WBV93:WCY93 WLR93:WMU93 WVN93:WWQ93 D65615:AQ65615 JB65615:KE65615 SX65615:UA65615 ACT65615:ADW65615 AMP65615:ANS65615 AWL65615:AXO65615 BGH65615:BHK65615 BQD65615:BRG65615 BZZ65615:CBC65615 CJV65615:CKY65615 CTR65615:CUU65615 DDN65615:DEQ65615 DNJ65615:DOM65615 DXF65615:DYI65615 EHB65615:EIE65615 EQX65615:ESA65615 FAT65615:FBW65615 FKP65615:FLS65615 FUL65615:FVO65615 GEH65615:GFK65615 GOD65615:GPG65615 GXZ65615:GZC65615 HHV65615:HIY65615 HRR65615:HSU65615 IBN65615:ICQ65615 ILJ65615:IMM65615 IVF65615:IWI65615 JFB65615:JGE65615 JOX65615:JQA65615 JYT65615:JZW65615 KIP65615:KJS65615 KSL65615:KTO65615 LCH65615:LDK65615 LMD65615:LNG65615 LVZ65615:LXC65615 MFV65615:MGY65615 MPR65615:MQU65615 MZN65615:NAQ65615 NJJ65615:NKM65615 NTF65615:NUI65615 ODB65615:OEE65615 OMX65615:OOA65615 OWT65615:OXW65615 PGP65615:PHS65615 PQL65615:PRO65615 QAH65615:QBK65615 QKD65615:QLG65615 QTZ65615:QVC65615 RDV65615:REY65615 RNR65615:ROU65615 RXN65615:RYQ65615 SHJ65615:SIM65615 SRF65615:SSI65615 TBB65615:TCE65615 TKX65615:TMA65615 TUT65615:TVW65615 UEP65615:UFS65615 UOL65615:UPO65615 UYH65615:UZK65615 VID65615:VJG65615 VRZ65615:VTC65615 WBV65615:WCY65615 WLR65615:WMU65615 WVN65615:WWQ65615 D131151:AQ131151 JB131151:KE131151 SX131151:UA131151 ACT131151:ADW131151 AMP131151:ANS131151 AWL131151:AXO131151 BGH131151:BHK131151 BQD131151:BRG131151 BZZ131151:CBC131151 CJV131151:CKY131151 CTR131151:CUU131151 DDN131151:DEQ131151 DNJ131151:DOM131151 DXF131151:DYI131151 EHB131151:EIE131151 EQX131151:ESA131151 FAT131151:FBW131151 FKP131151:FLS131151 FUL131151:FVO131151 GEH131151:GFK131151 GOD131151:GPG131151 GXZ131151:GZC131151 HHV131151:HIY131151 HRR131151:HSU131151 IBN131151:ICQ131151 ILJ131151:IMM131151 IVF131151:IWI131151 JFB131151:JGE131151 JOX131151:JQA131151 JYT131151:JZW131151 KIP131151:KJS131151 KSL131151:KTO131151 LCH131151:LDK131151 LMD131151:LNG131151 LVZ131151:LXC131151 MFV131151:MGY131151 MPR131151:MQU131151 MZN131151:NAQ131151 NJJ131151:NKM131151 NTF131151:NUI131151 ODB131151:OEE131151 OMX131151:OOA131151 OWT131151:OXW131151 PGP131151:PHS131151 PQL131151:PRO131151 QAH131151:QBK131151 QKD131151:QLG131151 QTZ131151:QVC131151 RDV131151:REY131151 RNR131151:ROU131151 RXN131151:RYQ131151 SHJ131151:SIM131151 SRF131151:SSI131151 TBB131151:TCE131151 TKX131151:TMA131151 TUT131151:TVW131151 UEP131151:UFS131151 UOL131151:UPO131151 UYH131151:UZK131151 VID131151:VJG131151 VRZ131151:VTC131151 WBV131151:WCY131151 WLR131151:WMU131151 WVN131151:WWQ131151 D196687:AQ196687 JB196687:KE196687 SX196687:UA196687 ACT196687:ADW196687 AMP196687:ANS196687 AWL196687:AXO196687 BGH196687:BHK196687 BQD196687:BRG196687 BZZ196687:CBC196687 CJV196687:CKY196687 CTR196687:CUU196687 DDN196687:DEQ196687 DNJ196687:DOM196687 DXF196687:DYI196687 EHB196687:EIE196687 EQX196687:ESA196687 FAT196687:FBW196687 FKP196687:FLS196687 FUL196687:FVO196687 GEH196687:GFK196687 GOD196687:GPG196687 GXZ196687:GZC196687 HHV196687:HIY196687 HRR196687:HSU196687 IBN196687:ICQ196687 ILJ196687:IMM196687 IVF196687:IWI196687 JFB196687:JGE196687 JOX196687:JQA196687 JYT196687:JZW196687 KIP196687:KJS196687 KSL196687:KTO196687 LCH196687:LDK196687 LMD196687:LNG196687 LVZ196687:LXC196687 MFV196687:MGY196687 MPR196687:MQU196687 MZN196687:NAQ196687 NJJ196687:NKM196687 NTF196687:NUI196687 ODB196687:OEE196687 OMX196687:OOA196687 OWT196687:OXW196687 PGP196687:PHS196687 PQL196687:PRO196687 QAH196687:QBK196687 QKD196687:QLG196687 QTZ196687:QVC196687 RDV196687:REY196687 RNR196687:ROU196687 RXN196687:RYQ196687 SHJ196687:SIM196687 SRF196687:SSI196687 TBB196687:TCE196687 TKX196687:TMA196687 TUT196687:TVW196687 UEP196687:UFS196687 UOL196687:UPO196687 UYH196687:UZK196687 VID196687:VJG196687 VRZ196687:VTC196687 WBV196687:WCY196687 WLR196687:WMU196687 WVN196687:WWQ196687 D262223:AQ262223 JB262223:KE262223 SX262223:UA262223 ACT262223:ADW262223 AMP262223:ANS262223 AWL262223:AXO262223 BGH262223:BHK262223 BQD262223:BRG262223 BZZ262223:CBC262223 CJV262223:CKY262223 CTR262223:CUU262223 DDN262223:DEQ262223 DNJ262223:DOM262223 DXF262223:DYI262223 EHB262223:EIE262223 EQX262223:ESA262223 FAT262223:FBW262223 FKP262223:FLS262223 FUL262223:FVO262223 GEH262223:GFK262223 GOD262223:GPG262223 GXZ262223:GZC262223 HHV262223:HIY262223 HRR262223:HSU262223 IBN262223:ICQ262223 ILJ262223:IMM262223 IVF262223:IWI262223 JFB262223:JGE262223 JOX262223:JQA262223 JYT262223:JZW262223 KIP262223:KJS262223 KSL262223:KTO262223 LCH262223:LDK262223 LMD262223:LNG262223 LVZ262223:LXC262223 MFV262223:MGY262223 MPR262223:MQU262223 MZN262223:NAQ262223 NJJ262223:NKM262223 NTF262223:NUI262223 ODB262223:OEE262223 OMX262223:OOA262223 OWT262223:OXW262223 PGP262223:PHS262223 PQL262223:PRO262223 QAH262223:QBK262223 QKD262223:QLG262223 QTZ262223:QVC262223 RDV262223:REY262223 RNR262223:ROU262223 RXN262223:RYQ262223 SHJ262223:SIM262223 SRF262223:SSI262223 TBB262223:TCE262223 TKX262223:TMA262223 TUT262223:TVW262223 UEP262223:UFS262223 UOL262223:UPO262223 UYH262223:UZK262223 VID262223:VJG262223 VRZ262223:VTC262223 WBV262223:WCY262223 WLR262223:WMU262223 WVN262223:WWQ262223 D327759:AQ327759 JB327759:KE327759 SX327759:UA327759 ACT327759:ADW327759 AMP327759:ANS327759 AWL327759:AXO327759 BGH327759:BHK327759 BQD327759:BRG327759 BZZ327759:CBC327759 CJV327759:CKY327759 CTR327759:CUU327759 DDN327759:DEQ327759 DNJ327759:DOM327759 DXF327759:DYI327759 EHB327759:EIE327759 EQX327759:ESA327759 FAT327759:FBW327759 FKP327759:FLS327759 FUL327759:FVO327759 GEH327759:GFK327759 GOD327759:GPG327759 GXZ327759:GZC327759 HHV327759:HIY327759 HRR327759:HSU327759 IBN327759:ICQ327759 ILJ327759:IMM327759 IVF327759:IWI327759 JFB327759:JGE327759 JOX327759:JQA327759 JYT327759:JZW327759 KIP327759:KJS327759 KSL327759:KTO327759 LCH327759:LDK327759 LMD327759:LNG327759 LVZ327759:LXC327759 MFV327759:MGY327759 MPR327759:MQU327759 MZN327759:NAQ327759 NJJ327759:NKM327759 NTF327759:NUI327759 ODB327759:OEE327759 OMX327759:OOA327759 OWT327759:OXW327759 PGP327759:PHS327759 PQL327759:PRO327759 QAH327759:QBK327759 QKD327759:QLG327759 QTZ327759:QVC327759 RDV327759:REY327759 RNR327759:ROU327759 RXN327759:RYQ327759 SHJ327759:SIM327759 SRF327759:SSI327759 TBB327759:TCE327759 TKX327759:TMA327759 TUT327759:TVW327759 UEP327759:UFS327759 UOL327759:UPO327759 UYH327759:UZK327759 VID327759:VJG327759 VRZ327759:VTC327759 WBV327759:WCY327759 WLR327759:WMU327759 WVN327759:WWQ327759 D393295:AQ393295 JB393295:KE393295 SX393295:UA393295 ACT393295:ADW393295 AMP393295:ANS393295 AWL393295:AXO393295 BGH393295:BHK393295 BQD393295:BRG393295 BZZ393295:CBC393295 CJV393295:CKY393295 CTR393295:CUU393295 DDN393295:DEQ393295 DNJ393295:DOM393295 DXF393295:DYI393295 EHB393295:EIE393295 EQX393295:ESA393295 FAT393295:FBW393295 FKP393295:FLS393295 FUL393295:FVO393295 GEH393295:GFK393295 GOD393295:GPG393295 GXZ393295:GZC393295 HHV393295:HIY393295 HRR393295:HSU393295 IBN393295:ICQ393295 ILJ393295:IMM393295 IVF393295:IWI393295 JFB393295:JGE393295 JOX393295:JQA393295 JYT393295:JZW393295 KIP393295:KJS393295 KSL393295:KTO393295 LCH393295:LDK393295 LMD393295:LNG393295 LVZ393295:LXC393295 MFV393295:MGY393295 MPR393295:MQU393295 MZN393295:NAQ393295 NJJ393295:NKM393295 NTF393295:NUI393295 ODB393295:OEE393295 OMX393295:OOA393295 OWT393295:OXW393295 PGP393295:PHS393295 PQL393295:PRO393295 QAH393295:QBK393295 QKD393295:QLG393295 QTZ393295:QVC393295 RDV393295:REY393295 RNR393295:ROU393295 RXN393295:RYQ393295 SHJ393295:SIM393295 SRF393295:SSI393295 TBB393295:TCE393295 TKX393295:TMA393295 TUT393295:TVW393295 UEP393295:UFS393295 UOL393295:UPO393295 UYH393295:UZK393295 VID393295:VJG393295 VRZ393295:VTC393295 WBV393295:WCY393295 WLR393295:WMU393295 WVN393295:WWQ393295 D458831:AQ458831 JB458831:KE458831 SX458831:UA458831 ACT458831:ADW458831 AMP458831:ANS458831 AWL458831:AXO458831 BGH458831:BHK458831 BQD458831:BRG458831 BZZ458831:CBC458831 CJV458831:CKY458831 CTR458831:CUU458831 DDN458831:DEQ458831 DNJ458831:DOM458831 DXF458831:DYI458831 EHB458831:EIE458831 EQX458831:ESA458831 FAT458831:FBW458831 FKP458831:FLS458831 FUL458831:FVO458831 GEH458831:GFK458831 GOD458831:GPG458831 GXZ458831:GZC458831 HHV458831:HIY458831 HRR458831:HSU458831 IBN458831:ICQ458831 ILJ458831:IMM458831 IVF458831:IWI458831 JFB458831:JGE458831 JOX458831:JQA458831 JYT458831:JZW458831 KIP458831:KJS458831 KSL458831:KTO458831 LCH458831:LDK458831 LMD458831:LNG458831 LVZ458831:LXC458831 MFV458831:MGY458831 MPR458831:MQU458831 MZN458831:NAQ458831 NJJ458831:NKM458831 NTF458831:NUI458831 ODB458831:OEE458831 OMX458831:OOA458831 OWT458831:OXW458831 PGP458831:PHS458831 PQL458831:PRO458831 QAH458831:QBK458831 QKD458831:QLG458831 QTZ458831:QVC458831 RDV458831:REY458831 RNR458831:ROU458831 RXN458831:RYQ458831 SHJ458831:SIM458831 SRF458831:SSI458831 TBB458831:TCE458831 TKX458831:TMA458831 TUT458831:TVW458831 UEP458831:UFS458831 UOL458831:UPO458831 UYH458831:UZK458831 VID458831:VJG458831 VRZ458831:VTC458831 WBV458831:WCY458831 WLR458831:WMU458831 WVN458831:WWQ458831 D524367:AQ524367 JB524367:KE524367 SX524367:UA524367 ACT524367:ADW524367 AMP524367:ANS524367 AWL524367:AXO524367 BGH524367:BHK524367 BQD524367:BRG524367 BZZ524367:CBC524367 CJV524367:CKY524367 CTR524367:CUU524367 DDN524367:DEQ524367 DNJ524367:DOM524367 DXF524367:DYI524367 EHB524367:EIE524367 EQX524367:ESA524367 FAT524367:FBW524367 FKP524367:FLS524367 FUL524367:FVO524367 GEH524367:GFK524367 GOD524367:GPG524367 GXZ524367:GZC524367 HHV524367:HIY524367 HRR524367:HSU524367 IBN524367:ICQ524367 ILJ524367:IMM524367 IVF524367:IWI524367 JFB524367:JGE524367 JOX524367:JQA524367 JYT524367:JZW524367 KIP524367:KJS524367 KSL524367:KTO524367 LCH524367:LDK524367 LMD524367:LNG524367 LVZ524367:LXC524367 MFV524367:MGY524367 MPR524367:MQU524367 MZN524367:NAQ524367 NJJ524367:NKM524367 NTF524367:NUI524367 ODB524367:OEE524367 OMX524367:OOA524367 OWT524367:OXW524367 PGP524367:PHS524367 PQL524367:PRO524367 QAH524367:QBK524367 QKD524367:QLG524367 QTZ524367:QVC524367 RDV524367:REY524367 RNR524367:ROU524367 RXN524367:RYQ524367 SHJ524367:SIM524367 SRF524367:SSI524367 TBB524367:TCE524367 TKX524367:TMA524367 TUT524367:TVW524367 UEP524367:UFS524367 UOL524367:UPO524367 UYH524367:UZK524367 VID524367:VJG524367 VRZ524367:VTC524367 WBV524367:WCY524367 WLR524367:WMU524367 WVN524367:WWQ524367 D589903:AQ589903 JB589903:KE589903 SX589903:UA589903 ACT589903:ADW589903 AMP589903:ANS589903 AWL589903:AXO589903 BGH589903:BHK589903 BQD589903:BRG589903 BZZ589903:CBC589903 CJV589903:CKY589903 CTR589903:CUU589903 DDN589903:DEQ589903 DNJ589903:DOM589903 DXF589903:DYI589903 EHB589903:EIE589903 EQX589903:ESA589903 FAT589903:FBW589903 FKP589903:FLS589903 FUL589903:FVO589903 GEH589903:GFK589903 GOD589903:GPG589903 GXZ589903:GZC589903 HHV589903:HIY589903 HRR589903:HSU589903 IBN589903:ICQ589903 ILJ589903:IMM589903 IVF589903:IWI589903 JFB589903:JGE589903 JOX589903:JQA589903 JYT589903:JZW589903 KIP589903:KJS589903 KSL589903:KTO589903 LCH589903:LDK589903 LMD589903:LNG589903 LVZ589903:LXC589903 MFV589903:MGY589903 MPR589903:MQU589903 MZN589903:NAQ589903 NJJ589903:NKM589903 NTF589903:NUI589903 ODB589903:OEE589903 OMX589903:OOA589903 OWT589903:OXW589903 PGP589903:PHS589903 PQL589903:PRO589903 QAH589903:QBK589903 QKD589903:QLG589903 QTZ589903:QVC589903 RDV589903:REY589903 RNR589903:ROU589903 RXN589903:RYQ589903 SHJ589903:SIM589903 SRF589903:SSI589903 TBB589903:TCE589903 TKX589903:TMA589903 TUT589903:TVW589903 UEP589903:UFS589903 UOL589903:UPO589903 UYH589903:UZK589903 VID589903:VJG589903 VRZ589903:VTC589903 WBV589903:WCY589903 WLR589903:WMU589903 WVN589903:WWQ589903 D655439:AQ655439 JB655439:KE655439 SX655439:UA655439 ACT655439:ADW655439 AMP655439:ANS655439 AWL655439:AXO655439 BGH655439:BHK655439 BQD655439:BRG655439 BZZ655439:CBC655439 CJV655439:CKY655439 CTR655439:CUU655439 DDN655439:DEQ655439 DNJ655439:DOM655439 DXF655439:DYI655439 EHB655439:EIE655439 EQX655439:ESA655439 FAT655439:FBW655439 FKP655439:FLS655439 FUL655439:FVO655439 GEH655439:GFK655439 GOD655439:GPG655439 GXZ655439:GZC655439 HHV655439:HIY655439 HRR655439:HSU655439 IBN655439:ICQ655439 ILJ655439:IMM655439 IVF655439:IWI655439 JFB655439:JGE655439 JOX655439:JQA655439 JYT655439:JZW655439 KIP655439:KJS655439 KSL655439:KTO655439 LCH655439:LDK655439 LMD655439:LNG655439 LVZ655439:LXC655439 MFV655439:MGY655439 MPR655439:MQU655439 MZN655439:NAQ655439 NJJ655439:NKM655439 NTF655439:NUI655439 ODB655439:OEE655439 OMX655439:OOA655439 OWT655439:OXW655439 PGP655439:PHS655439 PQL655439:PRO655439 QAH655439:QBK655439 QKD655439:QLG655439 QTZ655439:QVC655439 RDV655439:REY655439 RNR655439:ROU655439 RXN655439:RYQ655439 SHJ655439:SIM655439 SRF655439:SSI655439 TBB655439:TCE655439 TKX655439:TMA655439 TUT655439:TVW655439 UEP655439:UFS655439 UOL655439:UPO655439 UYH655439:UZK655439 VID655439:VJG655439 VRZ655439:VTC655439 WBV655439:WCY655439 WLR655439:WMU655439 WVN655439:WWQ655439 D720975:AQ720975 JB720975:KE720975 SX720975:UA720975 ACT720975:ADW720975 AMP720975:ANS720975 AWL720975:AXO720975 BGH720975:BHK720975 BQD720975:BRG720975 BZZ720975:CBC720975 CJV720975:CKY720975 CTR720975:CUU720975 DDN720975:DEQ720975 DNJ720975:DOM720975 DXF720975:DYI720975 EHB720975:EIE720975 EQX720975:ESA720975 FAT720975:FBW720975 FKP720975:FLS720975 FUL720975:FVO720975 GEH720975:GFK720975 GOD720975:GPG720975 GXZ720975:GZC720975 HHV720975:HIY720975 HRR720975:HSU720975 IBN720975:ICQ720975 ILJ720975:IMM720975 IVF720975:IWI720975 JFB720975:JGE720975 JOX720975:JQA720975 JYT720975:JZW720975 KIP720975:KJS720975 KSL720975:KTO720975 LCH720975:LDK720975 LMD720975:LNG720975 LVZ720975:LXC720975 MFV720975:MGY720975 MPR720975:MQU720975 MZN720975:NAQ720975 NJJ720975:NKM720975 NTF720975:NUI720975 ODB720975:OEE720975 OMX720975:OOA720975 OWT720975:OXW720975 PGP720975:PHS720975 PQL720975:PRO720975 QAH720975:QBK720975 QKD720975:QLG720975 QTZ720975:QVC720975 RDV720975:REY720975 RNR720975:ROU720975 RXN720975:RYQ720975 SHJ720975:SIM720975 SRF720975:SSI720975 TBB720975:TCE720975 TKX720975:TMA720975 TUT720975:TVW720975 UEP720975:UFS720975 UOL720975:UPO720975 UYH720975:UZK720975 VID720975:VJG720975 VRZ720975:VTC720975 WBV720975:WCY720975 WLR720975:WMU720975 WVN720975:WWQ720975 D786511:AQ786511 JB786511:KE786511 SX786511:UA786511 ACT786511:ADW786511 AMP786511:ANS786511 AWL786511:AXO786511 BGH786511:BHK786511 BQD786511:BRG786511 BZZ786511:CBC786511 CJV786511:CKY786511 CTR786511:CUU786511 DDN786511:DEQ786511 DNJ786511:DOM786511 DXF786511:DYI786511 EHB786511:EIE786511 EQX786511:ESA786511 FAT786511:FBW786511 FKP786511:FLS786511 FUL786511:FVO786511 GEH786511:GFK786511 GOD786511:GPG786511 GXZ786511:GZC786511 HHV786511:HIY786511 HRR786511:HSU786511 IBN786511:ICQ786511 ILJ786511:IMM786511 IVF786511:IWI786511 JFB786511:JGE786511 JOX786511:JQA786511 JYT786511:JZW786511 KIP786511:KJS786511 KSL786511:KTO786511 LCH786511:LDK786511 LMD786511:LNG786511 LVZ786511:LXC786511 MFV786511:MGY786511 MPR786511:MQU786511 MZN786511:NAQ786511 NJJ786511:NKM786511 NTF786511:NUI786511 ODB786511:OEE786511 OMX786511:OOA786511 OWT786511:OXW786511 PGP786511:PHS786511 PQL786511:PRO786511 QAH786511:QBK786511 QKD786511:QLG786511 QTZ786511:QVC786511 RDV786511:REY786511 RNR786511:ROU786511 RXN786511:RYQ786511 SHJ786511:SIM786511 SRF786511:SSI786511 TBB786511:TCE786511 TKX786511:TMA786511 TUT786511:TVW786511 UEP786511:UFS786511 UOL786511:UPO786511 UYH786511:UZK786511 VID786511:VJG786511 VRZ786511:VTC786511 WBV786511:WCY786511 WLR786511:WMU786511 WVN786511:WWQ786511 D852047:AQ852047 JB852047:KE852047 SX852047:UA852047 ACT852047:ADW852047 AMP852047:ANS852047 AWL852047:AXO852047 BGH852047:BHK852047 BQD852047:BRG852047 BZZ852047:CBC852047 CJV852047:CKY852047 CTR852047:CUU852047 DDN852047:DEQ852047 DNJ852047:DOM852047 DXF852047:DYI852047 EHB852047:EIE852047 EQX852047:ESA852047 FAT852047:FBW852047 FKP852047:FLS852047 FUL852047:FVO852047 GEH852047:GFK852047 GOD852047:GPG852047 GXZ852047:GZC852047 HHV852047:HIY852047 HRR852047:HSU852047 IBN852047:ICQ852047 ILJ852047:IMM852047 IVF852047:IWI852047 JFB852047:JGE852047 JOX852047:JQA852047 JYT852047:JZW852047 KIP852047:KJS852047 KSL852047:KTO852047 LCH852047:LDK852047 LMD852047:LNG852047 LVZ852047:LXC852047 MFV852047:MGY852047 MPR852047:MQU852047 MZN852047:NAQ852047 NJJ852047:NKM852047 NTF852047:NUI852047 ODB852047:OEE852047 OMX852047:OOA852047 OWT852047:OXW852047 PGP852047:PHS852047 PQL852047:PRO852047 QAH852047:QBK852047 QKD852047:QLG852047 QTZ852047:QVC852047 RDV852047:REY852047 RNR852047:ROU852047 RXN852047:RYQ852047 SHJ852047:SIM852047 SRF852047:SSI852047 TBB852047:TCE852047 TKX852047:TMA852047 TUT852047:TVW852047 UEP852047:UFS852047 UOL852047:UPO852047 UYH852047:UZK852047 VID852047:VJG852047 VRZ852047:VTC852047 WBV852047:WCY852047 WLR852047:WMU852047 WVN852047:WWQ852047 D917583:AQ917583 JB917583:KE917583 SX917583:UA917583 ACT917583:ADW917583 AMP917583:ANS917583 AWL917583:AXO917583 BGH917583:BHK917583 BQD917583:BRG917583 BZZ917583:CBC917583 CJV917583:CKY917583 CTR917583:CUU917583 DDN917583:DEQ917583 DNJ917583:DOM917583 DXF917583:DYI917583 EHB917583:EIE917583 EQX917583:ESA917583 FAT917583:FBW917583 FKP917583:FLS917583 FUL917583:FVO917583 GEH917583:GFK917583 GOD917583:GPG917583 GXZ917583:GZC917583 HHV917583:HIY917583 HRR917583:HSU917583 IBN917583:ICQ917583 ILJ917583:IMM917583 IVF917583:IWI917583 JFB917583:JGE917583 JOX917583:JQA917583 JYT917583:JZW917583 KIP917583:KJS917583 KSL917583:KTO917583 LCH917583:LDK917583 LMD917583:LNG917583 LVZ917583:LXC917583 MFV917583:MGY917583 MPR917583:MQU917583 MZN917583:NAQ917583 NJJ917583:NKM917583 NTF917583:NUI917583 ODB917583:OEE917583 OMX917583:OOA917583 OWT917583:OXW917583 PGP917583:PHS917583 PQL917583:PRO917583 QAH917583:QBK917583 QKD917583:QLG917583 QTZ917583:QVC917583 RDV917583:REY917583 RNR917583:ROU917583 RXN917583:RYQ917583 SHJ917583:SIM917583 SRF917583:SSI917583 TBB917583:TCE917583 TKX917583:TMA917583 TUT917583:TVW917583 UEP917583:UFS917583 UOL917583:UPO917583 UYH917583:UZK917583 VID917583:VJG917583 VRZ917583:VTC917583 WBV917583:WCY917583 WLR917583:WMU917583 WVN917583:WWQ917583 D983119:AQ983119 JB983119:KE983119 SX983119:UA983119 ACT983119:ADW983119 AMP983119:ANS983119 AWL983119:AXO983119 BGH983119:BHK983119 BQD983119:BRG983119 BZZ983119:CBC983119 CJV983119:CKY983119 CTR983119:CUU983119 DDN983119:DEQ983119 DNJ983119:DOM983119 DXF983119:DYI983119 EHB983119:EIE983119 EQX983119:ESA983119 FAT983119:FBW983119 FKP983119:FLS983119 FUL983119:FVO983119 GEH983119:GFK983119 GOD983119:GPG983119 GXZ983119:GZC983119 HHV983119:HIY983119 HRR983119:HSU983119 IBN983119:ICQ983119 ILJ983119:IMM983119 IVF983119:IWI983119 JFB983119:JGE983119 JOX983119:JQA983119 JYT983119:JZW983119 KIP983119:KJS983119 KSL983119:KTO983119 LCH983119:LDK983119 LMD983119:LNG983119 LVZ983119:LXC983119 MFV983119:MGY983119 MPR983119:MQU983119 MZN983119:NAQ983119 NJJ983119:NKM983119 NTF983119:NUI983119 ODB983119:OEE983119 OMX983119:OOA983119 OWT983119:OXW983119 PGP983119:PHS983119 PQL983119:PRO983119 QAH983119:QBK983119 QKD983119:QLG983119 QTZ983119:QVC983119 RDV983119:REY983119 RNR983119:ROU983119 RXN983119:RYQ983119 SHJ983119:SIM983119 SRF983119:SSI983119 TBB983119:TCE983119 TKX983119:TMA983119 TUT983119:TVW983119 UEP983119:UFS983119 UOL983119:UPO983119 UYH983119:UZK983119 VID983119:VJG983119 VRZ983119:VTC983119 WBV983119:WCY983119 WLR983119:WMU983119 WVN983119:WWQ983119 UYH142:UZK142 VRZ142:VTC142 JB168:KE173 SX168:UA173 ACT168:ADW173 AMP168:ANS173 AWL168:AXO173 BGH168:BHK173 BQD168:BRG173 BZZ168:CBC173 CJV168:CKY173 CTR168:CUU173 DDN168:DEQ173 DNJ168:DOM173 DXF168:DYI173 EHB168:EIE173 EQX168:ESA173 FAT168:FBW173 FKP168:FLS173 FUL168:FVO173 GEH168:GFK173 GOD168:GPG173 GXZ168:GZC173 HHV168:HIY173 HRR168:HSU173 IBN168:ICQ173 ILJ168:IMM173 IVF168:IWI173 JFB168:JGE173 JOX168:JQA173 JYT168:JZW173 KIP168:KJS173 KSL168:KTO173 LCH168:LDK173 LMD168:LNG173 LVZ168:LXC173 MFV168:MGY173 MPR168:MQU173 MZN168:NAQ173 NJJ168:NKM173 NTF168:NUI173 ODB168:OEE173 OMX168:OOA173 OWT168:OXW173 PGP168:PHS173 PQL168:PRO173 QAH168:QBK173 QKD168:QLG173 QTZ168:QVC173 RDV168:REY173 RNR168:ROU173 RXN168:RYQ173 SHJ168:SIM173 SRF168:SSI173 TBB168:TCE173 TKX168:TMA173 TUT168:TVW173 UEP168:UFS173 UOL168:UPO173 UYH168:UZK173 VID168:VJG173 VRZ168:VTC173 WBV168:WCY173 WLR168:WMU173 WVN168:WWQ173 WBV142:WCY142 JB142:KE142 SX142:UA142 ACT142:ADW142 AMP142:ANS142 AWL142:AXO142 BGH142:BHK142 BQD142:BRG142 BZZ142:CBC142 CJV142:CKY142 CTR142:CUU142 DDN142:DEQ142 DNJ142:DOM142 DXF142:DYI142 EHB142:EIE142 EQX142:ESA142 FAT142:FBW142 FKP142:FLS142 FUL142:FVO142 GEH142:GFK142 GOD142:GPG142 GXZ142:GZC142 HHV142:HIY142 HRR142:HSU142 IBN142:ICQ142 ILJ142:IMM142 IVF142:IWI142 JFB142:JGE142 JOX142:JQA142 JYT142:JZW142 KIP142:KJS142 KSL142:KTO142 LCH142:LDK142 LMD142:LNG142 LVZ142:LXC142 MFV142:MGY142 MPR142:MQU142 MZN142:NAQ142 NJJ142:NKM142 NTF142:NUI142 ODB142:OEE142 OMX142:OOA142 OWT142:OXW142 PGP142:PHS142 PQL142:PRO142 QAH142:QBK142 QKD142:QLG142 QTZ142:QVC142 RDV142:REY142 RNR142:ROU142 RXN142:RYQ142 SHJ142:SIM142 SRF142:SSI142 TBB142:TCE142 TKX142:TMA142 TUT142:TVW142 UEP142:UFS142 UOL142:UPO142" xr:uid="{00000000-0002-0000-0000-000000000000}">
      <formula1>3</formula1>
    </dataValidation>
    <dataValidation type="whole" operator="lessThanOrEqual" allowBlank="1" showInputMessage="1" showErrorMessage="1" errorTitle="Error" error="The maximum mark for this question is 4 marks." sqref="VRZ163:VTC163 D65655:AQ65655 JB65655:KE65655 SX65655:UA65655 ACT65655:ADW65655 AMP65655:ANS65655 AWL65655:AXO65655 BGH65655:BHK65655 BQD65655:BRG65655 BZZ65655:CBC65655 CJV65655:CKY65655 CTR65655:CUU65655 DDN65655:DEQ65655 DNJ65655:DOM65655 DXF65655:DYI65655 EHB65655:EIE65655 EQX65655:ESA65655 FAT65655:FBW65655 FKP65655:FLS65655 FUL65655:FVO65655 GEH65655:GFK65655 GOD65655:GPG65655 GXZ65655:GZC65655 HHV65655:HIY65655 HRR65655:HSU65655 IBN65655:ICQ65655 ILJ65655:IMM65655 IVF65655:IWI65655 JFB65655:JGE65655 JOX65655:JQA65655 JYT65655:JZW65655 KIP65655:KJS65655 KSL65655:KTO65655 LCH65655:LDK65655 LMD65655:LNG65655 LVZ65655:LXC65655 MFV65655:MGY65655 MPR65655:MQU65655 MZN65655:NAQ65655 NJJ65655:NKM65655 NTF65655:NUI65655 ODB65655:OEE65655 OMX65655:OOA65655 OWT65655:OXW65655 PGP65655:PHS65655 PQL65655:PRO65655 QAH65655:QBK65655 QKD65655:QLG65655 QTZ65655:QVC65655 RDV65655:REY65655 RNR65655:ROU65655 RXN65655:RYQ65655 SHJ65655:SIM65655 SRF65655:SSI65655 TBB65655:TCE65655 TKX65655:TMA65655 TUT65655:TVW65655 UEP65655:UFS65655 UOL65655:UPO65655 UYH65655:UZK65655 VID65655:VJG65655 VRZ65655:VTC65655 WBV65655:WCY65655 WLR65655:WMU65655 WVN65655:WWQ65655 D131191:AQ131191 JB131191:KE131191 SX131191:UA131191 ACT131191:ADW131191 AMP131191:ANS131191 AWL131191:AXO131191 BGH131191:BHK131191 BQD131191:BRG131191 BZZ131191:CBC131191 CJV131191:CKY131191 CTR131191:CUU131191 DDN131191:DEQ131191 DNJ131191:DOM131191 DXF131191:DYI131191 EHB131191:EIE131191 EQX131191:ESA131191 FAT131191:FBW131191 FKP131191:FLS131191 FUL131191:FVO131191 GEH131191:GFK131191 GOD131191:GPG131191 GXZ131191:GZC131191 HHV131191:HIY131191 HRR131191:HSU131191 IBN131191:ICQ131191 ILJ131191:IMM131191 IVF131191:IWI131191 JFB131191:JGE131191 JOX131191:JQA131191 JYT131191:JZW131191 KIP131191:KJS131191 KSL131191:KTO131191 LCH131191:LDK131191 LMD131191:LNG131191 LVZ131191:LXC131191 MFV131191:MGY131191 MPR131191:MQU131191 MZN131191:NAQ131191 NJJ131191:NKM131191 NTF131191:NUI131191 ODB131191:OEE131191 OMX131191:OOA131191 OWT131191:OXW131191 PGP131191:PHS131191 PQL131191:PRO131191 QAH131191:QBK131191 QKD131191:QLG131191 QTZ131191:QVC131191 RDV131191:REY131191 RNR131191:ROU131191 RXN131191:RYQ131191 SHJ131191:SIM131191 SRF131191:SSI131191 TBB131191:TCE131191 TKX131191:TMA131191 TUT131191:TVW131191 UEP131191:UFS131191 UOL131191:UPO131191 UYH131191:UZK131191 VID131191:VJG131191 VRZ131191:VTC131191 WBV131191:WCY131191 WLR131191:WMU131191 WVN131191:WWQ131191 D196727:AQ196727 JB196727:KE196727 SX196727:UA196727 ACT196727:ADW196727 AMP196727:ANS196727 AWL196727:AXO196727 BGH196727:BHK196727 BQD196727:BRG196727 BZZ196727:CBC196727 CJV196727:CKY196727 CTR196727:CUU196727 DDN196727:DEQ196727 DNJ196727:DOM196727 DXF196727:DYI196727 EHB196727:EIE196727 EQX196727:ESA196727 FAT196727:FBW196727 FKP196727:FLS196727 FUL196727:FVO196727 GEH196727:GFK196727 GOD196727:GPG196727 GXZ196727:GZC196727 HHV196727:HIY196727 HRR196727:HSU196727 IBN196727:ICQ196727 ILJ196727:IMM196727 IVF196727:IWI196727 JFB196727:JGE196727 JOX196727:JQA196727 JYT196727:JZW196727 KIP196727:KJS196727 KSL196727:KTO196727 LCH196727:LDK196727 LMD196727:LNG196727 LVZ196727:LXC196727 MFV196727:MGY196727 MPR196727:MQU196727 MZN196727:NAQ196727 NJJ196727:NKM196727 NTF196727:NUI196727 ODB196727:OEE196727 OMX196727:OOA196727 OWT196727:OXW196727 PGP196727:PHS196727 PQL196727:PRO196727 QAH196727:QBK196727 QKD196727:QLG196727 QTZ196727:QVC196727 RDV196727:REY196727 RNR196727:ROU196727 RXN196727:RYQ196727 SHJ196727:SIM196727 SRF196727:SSI196727 TBB196727:TCE196727 TKX196727:TMA196727 TUT196727:TVW196727 UEP196727:UFS196727 UOL196727:UPO196727 UYH196727:UZK196727 VID196727:VJG196727 VRZ196727:VTC196727 WBV196727:WCY196727 WLR196727:WMU196727 WVN196727:WWQ196727 D262263:AQ262263 JB262263:KE262263 SX262263:UA262263 ACT262263:ADW262263 AMP262263:ANS262263 AWL262263:AXO262263 BGH262263:BHK262263 BQD262263:BRG262263 BZZ262263:CBC262263 CJV262263:CKY262263 CTR262263:CUU262263 DDN262263:DEQ262263 DNJ262263:DOM262263 DXF262263:DYI262263 EHB262263:EIE262263 EQX262263:ESA262263 FAT262263:FBW262263 FKP262263:FLS262263 FUL262263:FVO262263 GEH262263:GFK262263 GOD262263:GPG262263 GXZ262263:GZC262263 HHV262263:HIY262263 HRR262263:HSU262263 IBN262263:ICQ262263 ILJ262263:IMM262263 IVF262263:IWI262263 JFB262263:JGE262263 JOX262263:JQA262263 JYT262263:JZW262263 KIP262263:KJS262263 KSL262263:KTO262263 LCH262263:LDK262263 LMD262263:LNG262263 LVZ262263:LXC262263 MFV262263:MGY262263 MPR262263:MQU262263 MZN262263:NAQ262263 NJJ262263:NKM262263 NTF262263:NUI262263 ODB262263:OEE262263 OMX262263:OOA262263 OWT262263:OXW262263 PGP262263:PHS262263 PQL262263:PRO262263 QAH262263:QBK262263 QKD262263:QLG262263 QTZ262263:QVC262263 RDV262263:REY262263 RNR262263:ROU262263 RXN262263:RYQ262263 SHJ262263:SIM262263 SRF262263:SSI262263 TBB262263:TCE262263 TKX262263:TMA262263 TUT262263:TVW262263 UEP262263:UFS262263 UOL262263:UPO262263 UYH262263:UZK262263 VID262263:VJG262263 VRZ262263:VTC262263 WBV262263:WCY262263 WLR262263:WMU262263 WVN262263:WWQ262263 D327799:AQ327799 JB327799:KE327799 SX327799:UA327799 ACT327799:ADW327799 AMP327799:ANS327799 AWL327799:AXO327799 BGH327799:BHK327799 BQD327799:BRG327799 BZZ327799:CBC327799 CJV327799:CKY327799 CTR327799:CUU327799 DDN327799:DEQ327799 DNJ327799:DOM327799 DXF327799:DYI327799 EHB327799:EIE327799 EQX327799:ESA327799 FAT327799:FBW327799 FKP327799:FLS327799 FUL327799:FVO327799 GEH327799:GFK327799 GOD327799:GPG327799 GXZ327799:GZC327799 HHV327799:HIY327799 HRR327799:HSU327799 IBN327799:ICQ327799 ILJ327799:IMM327799 IVF327799:IWI327799 JFB327799:JGE327799 JOX327799:JQA327799 JYT327799:JZW327799 KIP327799:KJS327799 KSL327799:KTO327799 LCH327799:LDK327799 LMD327799:LNG327799 LVZ327799:LXC327799 MFV327799:MGY327799 MPR327799:MQU327799 MZN327799:NAQ327799 NJJ327799:NKM327799 NTF327799:NUI327799 ODB327799:OEE327799 OMX327799:OOA327799 OWT327799:OXW327799 PGP327799:PHS327799 PQL327799:PRO327799 QAH327799:QBK327799 QKD327799:QLG327799 QTZ327799:QVC327799 RDV327799:REY327799 RNR327799:ROU327799 RXN327799:RYQ327799 SHJ327799:SIM327799 SRF327799:SSI327799 TBB327799:TCE327799 TKX327799:TMA327799 TUT327799:TVW327799 UEP327799:UFS327799 UOL327799:UPO327799 UYH327799:UZK327799 VID327799:VJG327799 VRZ327799:VTC327799 WBV327799:WCY327799 WLR327799:WMU327799 WVN327799:WWQ327799 D393335:AQ393335 JB393335:KE393335 SX393335:UA393335 ACT393335:ADW393335 AMP393335:ANS393335 AWL393335:AXO393335 BGH393335:BHK393335 BQD393335:BRG393335 BZZ393335:CBC393335 CJV393335:CKY393335 CTR393335:CUU393335 DDN393335:DEQ393335 DNJ393335:DOM393335 DXF393335:DYI393335 EHB393335:EIE393335 EQX393335:ESA393335 FAT393335:FBW393335 FKP393335:FLS393335 FUL393335:FVO393335 GEH393335:GFK393335 GOD393335:GPG393335 GXZ393335:GZC393335 HHV393335:HIY393335 HRR393335:HSU393335 IBN393335:ICQ393335 ILJ393335:IMM393335 IVF393335:IWI393335 JFB393335:JGE393335 JOX393335:JQA393335 JYT393335:JZW393335 KIP393335:KJS393335 KSL393335:KTO393335 LCH393335:LDK393335 LMD393335:LNG393335 LVZ393335:LXC393335 MFV393335:MGY393335 MPR393335:MQU393335 MZN393335:NAQ393335 NJJ393335:NKM393335 NTF393335:NUI393335 ODB393335:OEE393335 OMX393335:OOA393335 OWT393335:OXW393335 PGP393335:PHS393335 PQL393335:PRO393335 QAH393335:QBK393335 QKD393335:QLG393335 QTZ393335:QVC393335 RDV393335:REY393335 RNR393335:ROU393335 RXN393335:RYQ393335 SHJ393335:SIM393335 SRF393335:SSI393335 TBB393335:TCE393335 TKX393335:TMA393335 TUT393335:TVW393335 UEP393335:UFS393335 UOL393335:UPO393335 UYH393335:UZK393335 VID393335:VJG393335 VRZ393335:VTC393335 WBV393335:WCY393335 WLR393335:WMU393335 WVN393335:WWQ393335 D458871:AQ458871 JB458871:KE458871 SX458871:UA458871 ACT458871:ADW458871 AMP458871:ANS458871 AWL458871:AXO458871 BGH458871:BHK458871 BQD458871:BRG458871 BZZ458871:CBC458871 CJV458871:CKY458871 CTR458871:CUU458871 DDN458871:DEQ458871 DNJ458871:DOM458871 DXF458871:DYI458871 EHB458871:EIE458871 EQX458871:ESA458871 FAT458871:FBW458871 FKP458871:FLS458871 FUL458871:FVO458871 GEH458871:GFK458871 GOD458871:GPG458871 GXZ458871:GZC458871 HHV458871:HIY458871 HRR458871:HSU458871 IBN458871:ICQ458871 ILJ458871:IMM458871 IVF458871:IWI458871 JFB458871:JGE458871 JOX458871:JQA458871 JYT458871:JZW458871 KIP458871:KJS458871 KSL458871:KTO458871 LCH458871:LDK458871 LMD458871:LNG458871 LVZ458871:LXC458871 MFV458871:MGY458871 MPR458871:MQU458871 MZN458871:NAQ458871 NJJ458871:NKM458871 NTF458871:NUI458871 ODB458871:OEE458871 OMX458871:OOA458871 OWT458871:OXW458871 PGP458871:PHS458871 PQL458871:PRO458871 QAH458871:QBK458871 QKD458871:QLG458871 QTZ458871:QVC458871 RDV458871:REY458871 RNR458871:ROU458871 RXN458871:RYQ458871 SHJ458871:SIM458871 SRF458871:SSI458871 TBB458871:TCE458871 TKX458871:TMA458871 TUT458871:TVW458871 UEP458871:UFS458871 UOL458871:UPO458871 UYH458871:UZK458871 VID458871:VJG458871 VRZ458871:VTC458871 WBV458871:WCY458871 WLR458871:WMU458871 WVN458871:WWQ458871 D524407:AQ524407 JB524407:KE524407 SX524407:UA524407 ACT524407:ADW524407 AMP524407:ANS524407 AWL524407:AXO524407 BGH524407:BHK524407 BQD524407:BRG524407 BZZ524407:CBC524407 CJV524407:CKY524407 CTR524407:CUU524407 DDN524407:DEQ524407 DNJ524407:DOM524407 DXF524407:DYI524407 EHB524407:EIE524407 EQX524407:ESA524407 FAT524407:FBW524407 FKP524407:FLS524407 FUL524407:FVO524407 GEH524407:GFK524407 GOD524407:GPG524407 GXZ524407:GZC524407 HHV524407:HIY524407 HRR524407:HSU524407 IBN524407:ICQ524407 ILJ524407:IMM524407 IVF524407:IWI524407 JFB524407:JGE524407 JOX524407:JQA524407 JYT524407:JZW524407 KIP524407:KJS524407 KSL524407:KTO524407 LCH524407:LDK524407 LMD524407:LNG524407 LVZ524407:LXC524407 MFV524407:MGY524407 MPR524407:MQU524407 MZN524407:NAQ524407 NJJ524407:NKM524407 NTF524407:NUI524407 ODB524407:OEE524407 OMX524407:OOA524407 OWT524407:OXW524407 PGP524407:PHS524407 PQL524407:PRO524407 QAH524407:QBK524407 QKD524407:QLG524407 QTZ524407:QVC524407 RDV524407:REY524407 RNR524407:ROU524407 RXN524407:RYQ524407 SHJ524407:SIM524407 SRF524407:SSI524407 TBB524407:TCE524407 TKX524407:TMA524407 TUT524407:TVW524407 UEP524407:UFS524407 UOL524407:UPO524407 UYH524407:UZK524407 VID524407:VJG524407 VRZ524407:VTC524407 WBV524407:WCY524407 WLR524407:WMU524407 WVN524407:WWQ524407 D589943:AQ589943 JB589943:KE589943 SX589943:UA589943 ACT589943:ADW589943 AMP589943:ANS589943 AWL589943:AXO589943 BGH589943:BHK589943 BQD589943:BRG589943 BZZ589943:CBC589943 CJV589943:CKY589943 CTR589943:CUU589943 DDN589943:DEQ589943 DNJ589943:DOM589943 DXF589943:DYI589943 EHB589943:EIE589943 EQX589943:ESA589943 FAT589943:FBW589943 FKP589943:FLS589943 FUL589943:FVO589943 GEH589943:GFK589943 GOD589943:GPG589943 GXZ589943:GZC589943 HHV589943:HIY589943 HRR589943:HSU589943 IBN589943:ICQ589943 ILJ589943:IMM589943 IVF589943:IWI589943 JFB589943:JGE589943 JOX589943:JQA589943 JYT589943:JZW589943 KIP589943:KJS589943 KSL589943:KTO589943 LCH589943:LDK589943 LMD589943:LNG589943 LVZ589943:LXC589943 MFV589943:MGY589943 MPR589943:MQU589943 MZN589943:NAQ589943 NJJ589943:NKM589943 NTF589943:NUI589943 ODB589943:OEE589943 OMX589943:OOA589943 OWT589943:OXW589943 PGP589943:PHS589943 PQL589943:PRO589943 QAH589943:QBK589943 QKD589943:QLG589943 QTZ589943:QVC589943 RDV589943:REY589943 RNR589943:ROU589943 RXN589943:RYQ589943 SHJ589943:SIM589943 SRF589943:SSI589943 TBB589943:TCE589943 TKX589943:TMA589943 TUT589943:TVW589943 UEP589943:UFS589943 UOL589943:UPO589943 UYH589943:UZK589943 VID589943:VJG589943 VRZ589943:VTC589943 WBV589943:WCY589943 WLR589943:WMU589943 WVN589943:WWQ589943 D655479:AQ655479 JB655479:KE655479 SX655479:UA655479 ACT655479:ADW655479 AMP655479:ANS655479 AWL655479:AXO655479 BGH655479:BHK655479 BQD655479:BRG655479 BZZ655479:CBC655479 CJV655479:CKY655479 CTR655479:CUU655479 DDN655479:DEQ655479 DNJ655479:DOM655479 DXF655479:DYI655479 EHB655479:EIE655479 EQX655479:ESA655479 FAT655479:FBW655479 FKP655479:FLS655479 FUL655479:FVO655479 GEH655479:GFK655479 GOD655479:GPG655479 GXZ655479:GZC655479 HHV655479:HIY655479 HRR655479:HSU655479 IBN655479:ICQ655479 ILJ655479:IMM655479 IVF655479:IWI655479 JFB655479:JGE655479 JOX655479:JQA655479 JYT655479:JZW655479 KIP655479:KJS655479 KSL655479:KTO655479 LCH655479:LDK655479 LMD655479:LNG655479 LVZ655479:LXC655479 MFV655479:MGY655479 MPR655479:MQU655479 MZN655479:NAQ655479 NJJ655479:NKM655479 NTF655479:NUI655479 ODB655479:OEE655479 OMX655479:OOA655479 OWT655479:OXW655479 PGP655479:PHS655479 PQL655479:PRO655479 QAH655479:QBK655479 QKD655479:QLG655479 QTZ655479:QVC655479 RDV655479:REY655479 RNR655479:ROU655479 RXN655479:RYQ655479 SHJ655479:SIM655479 SRF655479:SSI655479 TBB655479:TCE655479 TKX655479:TMA655479 TUT655479:TVW655479 UEP655479:UFS655479 UOL655479:UPO655479 UYH655479:UZK655479 VID655479:VJG655479 VRZ655479:VTC655479 WBV655479:WCY655479 WLR655479:WMU655479 WVN655479:WWQ655479 D721015:AQ721015 JB721015:KE721015 SX721015:UA721015 ACT721015:ADW721015 AMP721015:ANS721015 AWL721015:AXO721015 BGH721015:BHK721015 BQD721015:BRG721015 BZZ721015:CBC721015 CJV721015:CKY721015 CTR721015:CUU721015 DDN721015:DEQ721015 DNJ721015:DOM721015 DXF721015:DYI721015 EHB721015:EIE721015 EQX721015:ESA721015 FAT721015:FBW721015 FKP721015:FLS721015 FUL721015:FVO721015 GEH721015:GFK721015 GOD721015:GPG721015 GXZ721015:GZC721015 HHV721015:HIY721015 HRR721015:HSU721015 IBN721015:ICQ721015 ILJ721015:IMM721015 IVF721015:IWI721015 JFB721015:JGE721015 JOX721015:JQA721015 JYT721015:JZW721015 KIP721015:KJS721015 KSL721015:KTO721015 LCH721015:LDK721015 LMD721015:LNG721015 LVZ721015:LXC721015 MFV721015:MGY721015 MPR721015:MQU721015 MZN721015:NAQ721015 NJJ721015:NKM721015 NTF721015:NUI721015 ODB721015:OEE721015 OMX721015:OOA721015 OWT721015:OXW721015 PGP721015:PHS721015 PQL721015:PRO721015 QAH721015:QBK721015 QKD721015:QLG721015 QTZ721015:QVC721015 RDV721015:REY721015 RNR721015:ROU721015 RXN721015:RYQ721015 SHJ721015:SIM721015 SRF721015:SSI721015 TBB721015:TCE721015 TKX721015:TMA721015 TUT721015:TVW721015 UEP721015:UFS721015 UOL721015:UPO721015 UYH721015:UZK721015 VID721015:VJG721015 VRZ721015:VTC721015 WBV721015:WCY721015 WLR721015:WMU721015 WVN721015:WWQ721015 D786551:AQ786551 JB786551:KE786551 SX786551:UA786551 ACT786551:ADW786551 AMP786551:ANS786551 AWL786551:AXO786551 BGH786551:BHK786551 BQD786551:BRG786551 BZZ786551:CBC786551 CJV786551:CKY786551 CTR786551:CUU786551 DDN786551:DEQ786551 DNJ786551:DOM786551 DXF786551:DYI786551 EHB786551:EIE786551 EQX786551:ESA786551 FAT786551:FBW786551 FKP786551:FLS786551 FUL786551:FVO786551 GEH786551:GFK786551 GOD786551:GPG786551 GXZ786551:GZC786551 HHV786551:HIY786551 HRR786551:HSU786551 IBN786551:ICQ786551 ILJ786551:IMM786551 IVF786551:IWI786551 JFB786551:JGE786551 JOX786551:JQA786551 JYT786551:JZW786551 KIP786551:KJS786551 KSL786551:KTO786551 LCH786551:LDK786551 LMD786551:LNG786551 LVZ786551:LXC786551 MFV786551:MGY786551 MPR786551:MQU786551 MZN786551:NAQ786551 NJJ786551:NKM786551 NTF786551:NUI786551 ODB786551:OEE786551 OMX786551:OOA786551 OWT786551:OXW786551 PGP786551:PHS786551 PQL786551:PRO786551 QAH786551:QBK786551 QKD786551:QLG786551 QTZ786551:QVC786551 RDV786551:REY786551 RNR786551:ROU786551 RXN786551:RYQ786551 SHJ786551:SIM786551 SRF786551:SSI786551 TBB786551:TCE786551 TKX786551:TMA786551 TUT786551:TVW786551 UEP786551:UFS786551 UOL786551:UPO786551 UYH786551:UZK786551 VID786551:VJG786551 VRZ786551:VTC786551 WBV786551:WCY786551 WLR786551:WMU786551 WVN786551:WWQ786551 D852087:AQ852087 JB852087:KE852087 SX852087:UA852087 ACT852087:ADW852087 AMP852087:ANS852087 AWL852087:AXO852087 BGH852087:BHK852087 BQD852087:BRG852087 BZZ852087:CBC852087 CJV852087:CKY852087 CTR852087:CUU852087 DDN852087:DEQ852087 DNJ852087:DOM852087 DXF852087:DYI852087 EHB852087:EIE852087 EQX852087:ESA852087 FAT852087:FBW852087 FKP852087:FLS852087 FUL852087:FVO852087 GEH852087:GFK852087 GOD852087:GPG852087 GXZ852087:GZC852087 HHV852087:HIY852087 HRR852087:HSU852087 IBN852087:ICQ852087 ILJ852087:IMM852087 IVF852087:IWI852087 JFB852087:JGE852087 JOX852087:JQA852087 JYT852087:JZW852087 KIP852087:KJS852087 KSL852087:KTO852087 LCH852087:LDK852087 LMD852087:LNG852087 LVZ852087:LXC852087 MFV852087:MGY852087 MPR852087:MQU852087 MZN852087:NAQ852087 NJJ852087:NKM852087 NTF852087:NUI852087 ODB852087:OEE852087 OMX852087:OOA852087 OWT852087:OXW852087 PGP852087:PHS852087 PQL852087:PRO852087 QAH852087:QBK852087 QKD852087:QLG852087 QTZ852087:QVC852087 RDV852087:REY852087 RNR852087:ROU852087 RXN852087:RYQ852087 SHJ852087:SIM852087 SRF852087:SSI852087 TBB852087:TCE852087 TKX852087:TMA852087 TUT852087:TVW852087 UEP852087:UFS852087 UOL852087:UPO852087 UYH852087:UZK852087 VID852087:VJG852087 VRZ852087:VTC852087 WBV852087:WCY852087 WLR852087:WMU852087 WVN852087:WWQ852087 D917623:AQ917623 JB917623:KE917623 SX917623:UA917623 ACT917623:ADW917623 AMP917623:ANS917623 AWL917623:AXO917623 BGH917623:BHK917623 BQD917623:BRG917623 BZZ917623:CBC917623 CJV917623:CKY917623 CTR917623:CUU917623 DDN917623:DEQ917623 DNJ917623:DOM917623 DXF917623:DYI917623 EHB917623:EIE917623 EQX917623:ESA917623 FAT917623:FBW917623 FKP917623:FLS917623 FUL917623:FVO917623 GEH917623:GFK917623 GOD917623:GPG917623 GXZ917623:GZC917623 HHV917623:HIY917623 HRR917623:HSU917623 IBN917623:ICQ917623 ILJ917623:IMM917623 IVF917623:IWI917623 JFB917623:JGE917623 JOX917623:JQA917623 JYT917623:JZW917623 KIP917623:KJS917623 KSL917623:KTO917623 LCH917623:LDK917623 LMD917623:LNG917623 LVZ917623:LXC917623 MFV917623:MGY917623 MPR917623:MQU917623 MZN917623:NAQ917623 NJJ917623:NKM917623 NTF917623:NUI917623 ODB917623:OEE917623 OMX917623:OOA917623 OWT917623:OXW917623 PGP917623:PHS917623 PQL917623:PRO917623 QAH917623:QBK917623 QKD917623:QLG917623 QTZ917623:QVC917623 RDV917623:REY917623 RNR917623:ROU917623 RXN917623:RYQ917623 SHJ917623:SIM917623 SRF917623:SSI917623 TBB917623:TCE917623 TKX917623:TMA917623 TUT917623:TVW917623 UEP917623:UFS917623 UOL917623:UPO917623 UYH917623:UZK917623 VID917623:VJG917623 VRZ917623:VTC917623 WBV917623:WCY917623 WLR917623:WMU917623 WVN917623:WWQ917623 D983159:AQ983159 JB983159:KE983159 SX983159:UA983159 ACT983159:ADW983159 AMP983159:ANS983159 AWL983159:AXO983159 BGH983159:BHK983159 BQD983159:BRG983159 BZZ983159:CBC983159 CJV983159:CKY983159 CTR983159:CUU983159 DDN983159:DEQ983159 DNJ983159:DOM983159 DXF983159:DYI983159 EHB983159:EIE983159 EQX983159:ESA983159 FAT983159:FBW983159 FKP983159:FLS983159 FUL983159:FVO983159 GEH983159:GFK983159 GOD983159:GPG983159 GXZ983159:GZC983159 HHV983159:HIY983159 HRR983159:HSU983159 IBN983159:ICQ983159 ILJ983159:IMM983159 IVF983159:IWI983159 JFB983159:JGE983159 JOX983159:JQA983159 JYT983159:JZW983159 KIP983159:KJS983159 KSL983159:KTO983159 LCH983159:LDK983159 LMD983159:LNG983159 LVZ983159:LXC983159 MFV983159:MGY983159 MPR983159:MQU983159 MZN983159:NAQ983159 NJJ983159:NKM983159 NTF983159:NUI983159 ODB983159:OEE983159 OMX983159:OOA983159 OWT983159:OXW983159 PGP983159:PHS983159 PQL983159:PRO983159 QAH983159:QBK983159 QKD983159:QLG983159 QTZ983159:QVC983159 RDV983159:REY983159 RNR983159:ROU983159 RXN983159:RYQ983159 SHJ983159:SIM983159 SRF983159:SSI983159 TBB983159:TCE983159 TKX983159:TMA983159 TUT983159:TVW983159 UEP983159:UFS983159 UOL983159:UPO983159 UYH983159:UZK983159 VID983159:VJG983159 VRZ983159:VTC983159 WBV983159:WCY983159 WLR983159:WMU983159 WVN983159:WWQ983159 WVN163:WWQ163 JB122:KE122 SX122:UA122 ACT122:ADW122 AMP122:ANS122 AWL122:AXO122 BGH122:BHK122 BQD122:BRG122 BZZ122:CBC122 CJV122:CKY122 CTR122:CUU122 DDN122:DEQ122 DNJ122:DOM122 DXF122:DYI122 EHB122:EIE122 EQX122:ESA122 FAT122:FBW122 FKP122:FLS122 FUL122:FVO122 GEH122:GFK122 GOD122:GPG122 GXZ122:GZC122 HHV122:HIY122 HRR122:HSU122 IBN122:ICQ122 ILJ122:IMM122 IVF122:IWI122 JFB122:JGE122 JOX122:JQA122 JYT122:JZW122 KIP122:KJS122 KSL122:KTO122 LCH122:LDK122 LMD122:LNG122 LVZ122:LXC122 MFV122:MGY122 MPR122:MQU122 MZN122:NAQ122 NJJ122:NKM122 NTF122:NUI122 ODB122:OEE122 OMX122:OOA122 OWT122:OXW122 PGP122:PHS122 PQL122:PRO122 QAH122:QBK122 QKD122:QLG122 QTZ122:QVC122 RDV122:REY122 RNR122:ROU122 RXN122:RYQ122 SHJ122:SIM122 SRF122:SSI122 TBB122:TCE122 TKX122:TMA122 TUT122:TVW122 UEP122:UFS122 UOL122:UPO122 UYH122:UZK122 VID122:VJG122 VRZ122:VTC122 WBV122:WCY122 WLR122:WMU122 WVN122:WWQ122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WBV163:WCY163 JB115:KE115 SX115:UA115 ACT115:ADW115 AMP115:ANS115 AWL115:AXO115 BGH115:BHK115 BQD115:BRG115 BZZ115:CBC115 CJV115:CKY115 CTR115:CUU115 DDN115:DEQ115 DNJ115:DOM115 DXF115:DYI115 EHB115:EIE115 EQX115:ESA115 FAT115:FBW115 FKP115:FLS115 FUL115:FVO115 GEH115:GFK115 GOD115:GPG115 GXZ115:GZC115 HHV115:HIY115 HRR115:HSU115 IBN115:ICQ115 ILJ115:IMM115 IVF115:IWI115 JFB115:JGE115 JOX115:JQA115 JYT115:JZW115 KIP115:KJS115 KSL115:KTO115 LCH115:LDK115 LMD115:LNG115 LVZ115:LXC115 MFV115:MGY115 MPR115:MQU115 MZN115:NAQ115 NJJ115:NKM115 NTF115:NUI115 ODB115:OEE115 OMX115:OOA115 OWT115:OXW115 PGP115:PHS115 PQL115:PRO115 QAH115:QBK115 QKD115:QLG115 QTZ115:QVC115 RDV115:REY115 RNR115:ROU115 RXN115:RYQ115 SHJ115:SIM115 SRF115:SSI115 TBB115:TCE115 TKX115:TMA115 TUT115:TVW115 UEP115:UFS115 UOL115:UPO115 UYH115:UZK115 VID115:VJG115 VRZ115:VTC115 WBV115:WCY115 WLR115:WMU115 WVN115:WWQ115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D65663:AQ65664 JB65663:KE65664 SX65663:UA65664 ACT65663:ADW65664 AMP65663:ANS65664 AWL65663:AXO65664 BGH65663:BHK65664 BQD65663:BRG65664 BZZ65663:CBC65664 CJV65663:CKY65664 CTR65663:CUU65664 DDN65663:DEQ65664 DNJ65663:DOM65664 DXF65663:DYI65664 EHB65663:EIE65664 EQX65663:ESA65664 FAT65663:FBW65664 FKP65663:FLS65664 FUL65663:FVO65664 GEH65663:GFK65664 GOD65663:GPG65664 GXZ65663:GZC65664 HHV65663:HIY65664 HRR65663:HSU65664 IBN65663:ICQ65664 ILJ65663:IMM65664 IVF65663:IWI65664 JFB65663:JGE65664 JOX65663:JQA65664 JYT65663:JZW65664 KIP65663:KJS65664 KSL65663:KTO65664 LCH65663:LDK65664 LMD65663:LNG65664 LVZ65663:LXC65664 MFV65663:MGY65664 MPR65663:MQU65664 MZN65663:NAQ65664 NJJ65663:NKM65664 NTF65663:NUI65664 ODB65663:OEE65664 OMX65663:OOA65664 OWT65663:OXW65664 PGP65663:PHS65664 PQL65663:PRO65664 QAH65663:QBK65664 QKD65663:QLG65664 QTZ65663:QVC65664 RDV65663:REY65664 RNR65663:ROU65664 RXN65663:RYQ65664 SHJ65663:SIM65664 SRF65663:SSI65664 TBB65663:TCE65664 TKX65663:TMA65664 TUT65663:TVW65664 UEP65663:UFS65664 UOL65663:UPO65664 UYH65663:UZK65664 VID65663:VJG65664 VRZ65663:VTC65664 WBV65663:WCY65664 WLR65663:WMU65664 WVN65663:WWQ65664 D131199:AQ131200 JB131199:KE131200 SX131199:UA131200 ACT131199:ADW131200 AMP131199:ANS131200 AWL131199:AXO131200 BGH131199:BHK131200 BQD131199:BRG131200 BZZ131199:CBC131200 CJV131199:CKY131200 CTR131199:CUU131200 DDN131199:DEQ131200 DNJ131199:DOM131200 DXF131199:DYI131200 EHB131199:EIE131200 EQX131199:ESA131200 FAT131199:FBW131200 FKP131199:FLS131200 FUL131199:FVO131200 GEH131199:GFK131200 GOD131199:GPG131200 GXZ131199:GZC131200 HHV131199:HIY131200 HRR131199:HSU131200 IBN131199:ICQ131200 ILJ131199:IMM131200 IVF131199:IWI131200 JFB131199:JGE131200 JOX131199:JQA131200 JYT131199:JZW131200 KIP131199:KJS131200 KSL131199:KTO131200 LCH131199:LDK131200 LMD131199:LNG131200 LVZ131199:LXC131200 MFV131199:MGY131200 MPR131199:MQU131200 MZN131199:NAQ131200 NJJ131199:NKM131200 NTF131199:NUI131200 ODB131199:OEE131200 OMX131199:OOA131200 OWT131199:OXW131200 PGP131199:PHS131200 PQL131199:PRO131200 QAH131199:QBK131200 QKD131199:QLG131200 QTZ131199:QVC131200 RDV131199:REY131200 RNR131199:ROU131200 RXN131199:RYQ131200 SHJ131199:SIM131200 SRF131199:SSI131200 TBB131199:TCE131200 TKX131199:TMA131200 TUT131199:TVW131200 UEP131199:UFS131200 UOL131199:UPO131200 UYH131199:UZK131200 VID131199:VJG131200 VRZ131199:VTC131200 WBV131199:WCY131200 WLR131199:WMU131200 WVN131199:WWQ131200 D196735:AQ196736 JB196735:KE196736 SX196735:UA196736 ACT196735:ADW196736 AMP196735:ANS196736 AWL196735:AXO196736 BGH196735:BHK196736 BQD196735:BRG196736 BZZ196735:CBC196736 CJV196735:CKY196736 CTR196735:CUU196736 DDN196735:DEQ196736 DNJ196735:DOM196736 DXF196735:DYI196736 EHB196735:EIE196736 EQX196735:ESA196736 FAT196735:FBW196736 FKP196735:FLS196736 FUL196735:FVO196736 GEH196735:GFK196736 GOD196735:GPG196736 GXZ196735:GZC196736 HHV196735:HIY196736 HRR196735:HSU196736 IBN196735:ICQ196736 ILJ196735:IMM196736 IVF196735:IWI196736 JFB196735:JGE196736 JOX196735:JQA196736 JYT196735:JZW196736 KIP196735:KJS196736 KSL196735:KTO196736 LCH196735:LDK196736 LMD196735:LNG196736 LVZ196735:LXC196736 MFV196735:MGY196736 MPR196735:MQU196736 MZN196735:NAQ196736 NJJ196735:NKM196736 NTF196735:NUI196736 ODB196735:OEE196736 OMX196735:OOA196736 OWT196735:OXW196736 PGP196735:PHS196736 PQL196735:PRO196736 QAH196735:QBK196736 QKD196735:QLG196736 QTZ196735:QVC196736 RDV196735:REY196736 RNR196735:ROU196736 RXN196735:RYQ196736 SHJ196735:SIM196736 SRF196735:SSI196736 TBB196735:TCE196736 TKX196735:TMA196736 TUT196735:TVW196736 UEP196735:UFS196736 UOL196735:UPO196736 UYH196735:UZK196736 VID196735:VJG196736 VRZ196735:VTC196736 WBV196735:WCY196736 WLR196735:WMU196736 WVN196735:WWQ196736 D262271:AQ262272 JB262271:KE262272 SX262271:UA262272 ACT262271:ADW262272 AMP262271:ANS262272 AWL262271:AXO262272 BGH262271:BHK262272 BQD262271:BRG262272 BZZ262271:CBC262272 CJV262271:CKY262272 CTR262271:CUU262272 DDN262271:DEQ262272 DNJ262271:DOM262272 DXF262271:DYI262272 EHB262271:EIE262272 EQX262271:ESA262272 FAT262271:FBW262272 FKP262271:FLS262272 FUL262271:FVO262272 GEH262271:GFK262272 GOD262271:GPG262272 GXZ262271:GZC262272 HHV262271:HIY262272 HRR262271:HSU262272 IBN262271:ICQ262272 ILJ262271:IMM262272 IVF262271:IWI262272 JFB262271:JGE262272 JOX262271:JQA262272 JYT262271:JZW262272 KIP262271:KJS262272 KSL262271:KTO262272 LCH262271:LDK262272 LMD262271:LNG262272 LVZ262271:LXC262272 MFV262271:MGY262272 MPR262271:MQU262272 MZN262271:NAQ262272 NJJ262271:NKM262272 NTF262271:NUI262272 ODB262271:OEE262272 OMX262271:OOA262272 OWT262271:OXW262272 PGP262271:PHS262272 PQL262271:PRO262272 QAH262271:QBK262272 QKD262271:QLG262272 QTZ262271:QVC262272 RDV262271:REY262272 RNR262271:ROU262272 RXN262271:RYQ262272 SHJ262271:SIM262272 SRF262271:SSI262272 TBB262271:TCE262272 TKX262271:TMA262272 TUT262271:TVW262272 UEP262271:UFS262272 UOL262271:UPO262272 UYH262271:UZK262272 VID262271:VJG262272 VRZ262271:VTC262272 WBV262271:WCY262272 WLR262271:WMU262272 WVN262271:WWQ262272 D327807:AQ327808 JB327807:KE327808 SX327807:UA327808 ACT327807:ADW327808 AMP327807:ANS327808 AWL327807:AXO327808 BGH327807:BHK327808 BQD327807:BRG327808 BZZ327807:CBC327808 CJV327807:CKY327808 CTR327807:CUU327808 DDN327807:DEQ327808 DNJ327807:DOM327808 DXF327807:DYI327808 EHB327807:EIE327808 EQX327807:ESA327808 FAT327807:FBW327808 FKP327807:FLS327808 FUL327807:FVO327808 GEH327807:GFK327808 GOD327807:GPG327808 GXZ327807:GZC327808 HHV327807:HIY327808 HRR327807:HSU327808 IBN327807:ICQ327808 ILJ327807:IMM327808 IVF327807:IWI327808 JFB327807:JGE327808 JOX327807:JQA327808 JYT327807:JZW327808 KIP327807:KJS327808 KSL327807:KTO327808 LCH327807:LDK327808 LMD327807:LNG327808 LVZ327807:LXC327808 MFV327807:MGY327808 MPR327807:MQU327808 MZN327807:NAQ327808 NJJ327807:NKM327808 NTF327807:NUI327808 ODB327807:OEE327808 OMX327807:OOA327808 OWT327807:OXW327808 PGP327807:PHS327808 PQL327807:PRO327808 QAH327807:QBK327808 QKD327807:QLG327808 QTZ327807:QVC327808 RDV327807:REY327808 RNR327807:ROU327808 RXN327807:RYQ327808 SHJ327807:SIM327808 SRF327807:SSI327808 TBB327807:TCE327808 TKX327807:TMA327808 TUT327807:TVW327808 UEP327807:UFS327808 UOL327807:UPO327808 UYH327807:UZK327808 VID327807:VJG327808 VRZ327807:VTC327808 WBV327807:WCY327808 WLR327807:WMU327808 WVN327807:WWQ327808 D393343:AQ393344 JB393343:KE393344 SX393343:UA393344 ACT393343:ADW393344 AMP393343:ANS393344 AWL393343:AXO393344 BGH393343:BHK393344 BQD393343:BRG393344 BZZ393343:CBC393344 CJV393343:CKY393344 CTR393343:CUU393344 DDN393343:DEQ393344 DNJ393343:DOM393344 DXF393343:DYI393344 EHB393343:EIE393344 EQX393343:ESA393344 FAT393343:FBW393344 FKP393343:FLS393344 FUL393343:FVO393344 GEH393343:GFK393344 GOD393343:GPG393344 GXZ393343:GZC393344 HHV393343:HIY393344 HRR393343:HSU393344 IBN393343:ICQ393344 ILJ393343:IMM393344 IVF393343:IWI393344 JFB393343:JGE393344 JOX393343:JQA393344 JYT393343:JZW393344 KIP393343:KJS393344 KSL393343:KTO393344 LCH393343:LDK393344 LMD393343:LNG393344 LVZ393343:LXC393344 MFV393343:MGY393344 MPR393343:MQU393344 MZN393343:NAQ393344 NJJ393343:NKM393344 NTF393343:NUI393344 ODB393343:OEE393344 OMX393343:OOA393344 OWT393343:OXW393344 PGP393343:PHS393344 PQL393343:PRO393344 QAH393343:QBK393344 QKD393343:QLG393344 QTZ393343:QVC393344 RDV393343:REY393344 RNR393343:ROU393344 RXN393343:RYQ393344 SHJ393343:SIM393344 SRF393343:SSI393344 TBB393343:TCE393344 TKX393343:TMA393344 TUT393343:TVW393344 UEP393343:UFS393344 UOL393343:UPO393344 UYH393343:UZK393344 VID393343:VJG393344 VRZ393343:VTC393344 WBV393343:WCY393344 WLR393343:WMU393344 WVN393343:WWQ393344 D458879:AQ458880 JB458879:KE458880 SX458879:UA458880 ACT458879:ADW458880 AMP458879:ANS458880 AWL458879:AXO458880 BGH458879:BHK458880 BQD458879:BRG458880 BZZ458879:CBC458880 CJV458879:CKY458880 CTR458879:CUU458880 DDN458879:DEQ458880 DNJ458879:DOM458880 DXF458879:DYI458880 EHB458879:EIE458880 EQX458879:ESA458880 FAT458879:FBW458880 FKP458879:FLS458880 FUL458879:FVO458880 GEH458879:GFK458880 GOD458879:GPG458880 GXZ458879:GZC458880 HHV458879:HIY458880 HRR458879:HSU458880 IBN458879:ICQ458880 ILJ458879:IMM458880 IVF458879:IWI458880 JFB458879:JGE458880 JOX458879:JQA458880 JYT458879:JZW458880 KIP458879:KJS458880 KSL458879:KTO458880 LCH458879:LDK458880 LMD458879:LNG458880 LVZ458879:LXC458880 MFV458879:MGY458880 MPR458879:MQU458880 MZN458879:NAQ458880 NJJ458879:NKM458880 NTF458879:NUI458880 ODB458879:OEE458880 OMX458879:OOA458880 OWT458879:OXW458880 PGP458879:PHS458880 PQL458879:PRO458880 QAH458879:QBK458880 QKD458879:QLG458880 QTZ458879:QVC458880 RDV458879:REY458880 RNR458879:ROU458880 RXN458879:RYQ458880 SHJ458879:SIM458880 SRF458879:SSI458880 TBB458879:TCE458880 TKX458879:TMA458880 TUT458879:TVW458880 UEP458879:UFS458880 UOL458879:UPO458880 UYH458879:UZK458880 VID458879:VJG458880 VRZ458879:VTC458880 WBV458879:WCY458880 WLR458879:WMU458880 WVN458879:WWQ458880 D524415:AQ524416 JB524415:KE524416 SX524415:UA524416 ACT524415:ADW524416 AMP524415:ANS524416 AWL524415:AXO524416 BGH524415:BHK524416 BQD524415:BRG524416 BZZ524415:CBC524416 CJV524415:CKY524416 CTR524415:CUU524416 DDN524415:DEQ524416 DNJ524415:DOM524416 DXF524415:DYI524416 EHB524415:EIE524416 EQX524415:ESA524416 FAT524415:FBW524416 FKP524415:FLS524416 FUL524415:FVO524416 GEH524415:GFK524416 GOD524415:GPG524416 GXZ524415:GZC524416 HHV524415:HIY524416 HRR524415:HSU524416 IBN524415:ICQ524416 ILJ524415:IMM524416 IVF524415:IWI524416 JFB524415:JGE524416 JOX524415:JQA524416 JYT524415:JZW524416 KIP524415:KJS524416 KSL524415:KTO524416 LCH524415:LDK524416 LMD524415:LNG524416 LVZ524415:LXC524416 MFV524415:MGY524416 MPR524415:MQU524416 MZN524415:NAQ524416 NJJ524415:NKM524416 NTF524415:NUI524416 ODB524415:OEE524416 OMX524415:OOA524416 OWT524415:OXW524416 PGP524415:PHS524416 PQL524415:PRO524416 QAH524415:QBK524416 QKD524415:QLG524416 QTZ524415:QVC524416 RDV524415:REY524416 RNR524415:ROU524416 RXN524415:RYQ524416 SHJ524415:SIM524416 SRF524415:SSI524416 TBB524415:TCE524416 TKX524415:TMA524416 TUT524415:TVW524416 UEP524415:UFS524416 UOL524415:UPO524416 UYH524415:UZK524416 VID524415:VJG524416 VRZ524415:VTC524416 WBV524415:WCY524416 WLR524415:WMU524416 WVN524415:WWQ524416 D589951:AQ589952 JB589951:KE589952 SX589951:UA589952 ACT589951:ADW589952 AMP589951:ANS589952 AWL589951:AXO589952 BGH589951:BHK589952 BQD589951:BRG589952 BZZ589951:CBC589952 CJV589951:CKY589952 CTR589951:CUU589952 DDN589951:DEQ589952 DNJ589951:DOM589952 DXF589951:DYI589952 EHB589951:EIE589952 EQX589951:ESA589952 FAT589951:FBW589952 FKP589951:FLS589952 FUL589951:FVO589952 GEH589951:GFK589952 GOD589951:GPG589952 GXZ589951:GZC589952 HHV589951:HIY589952 HRR589951:HSU589952 IBN589951:ICQ589952 ILJ589951:IMM589952 IVF589951:IWI589952 JFB589951:JGE589952 JOX589951:JQA589952 JYT589951:JZW589952 KIP589951:KJS589952 KSL589951:KTO589952 LCH589951:LDK589952 LMD589951:LNG589952 LVZ589951:LXC589952 MFV589951:MGY589952 MPR589951:MQU589952 MZN589951:NAQ589952 NJJ589951:NKM589952 NTF589951:NUI589952 ODB589951:OEE589952 OMX589951:OOA589952 OWT589951:OXW589952 PGP589951:PHS589952 PQL589951:PRO589952 QAH589951:QBK589952 QKD589951:QLG589952 QTZ589951:QVC589952 RDV589951:REY589952 RNR589951:ROU589952 RXN589951:RYQ589952 SHJ589951:SIM589952 SRF589951:SSI589952 TBB589951:TCE589952 TKX589951:TMA589952 TUT589951:TVW589952 UEP589951:UFS589952 UOL589951:UPO589952 UYH589951:UZK589952 VID589951:VJG589952 VRZ589951:VTC589952 WBV589951:WCY589952 WLR589951:WMU589952 WVN589951:WWQ589952 D655487:AQ655488 JB655487:KE655488 SX655487:UA655488 ACT655487:ADW655488 AMP655487:ANS655488 AWL655487:AXO655488 BGH655487:BHK655488 BQD655487:BRG655488 BZZ655487:CBC655488 CJV655487:CKY655488 CTR655487:CUU655488 DDN655487:DEQ655488 DNJ655487:DOM655488 DXF655487:DYI655488 EHB655487:EIE655488 EQX655487:ESA655488 FAT655487:FBW655488 FKP655487:FLS655488 FUL655487:FVO655488 GEH655487:GFK655488 GOD655487:GPG655488 GXZ655487:GZC655488 HHV655487:HIY655488 HRR655487:HSU655488 IBN655487:ICQ655488 ILJ655487:IMM655488 IVF655487:IWI655488 JFB655487:JGE655488 JOX655487:JQA655488 JYT655487:JZW655488 KIP655487:KJS655488 KSL655487:KTO655488 LCH655487:LDK655488 LMD655487:LNG655488 LVZ655487:LXC655488 MFV655487:MGY655488 MPR655487:MQU655488 MZN655487:NAQ655488 NJJ655487:NKM655488 NTF655487:NUI655488 ODB655487:OEE655488 OMX655487:OOA655488 OWT655487:OXW655488 PGP655487:PHS655488 PQL655487:PRO655488 QAH655487:QBK655488 QKD655487:QLG655488 QTZ655487:QVC655488 RDV655487:REY655488 RNR655487:ROU655488 RXN655487:RYQ655488 SHJ655487:SIM655488 SRF655487:SSI655488 TBB655487:TCE655488 TKX655487:TMA655488 TUT655487:TVW655488 UEP655487:UFS655488 UOL655487:UPO655488 UYH655487:UZK655488 VID655487:VJG655488 VRZ655487:VTC655488 WBV655487:WCY655488 WLR655487:WMU655488 WVN655487:WWQ655488 D721023:AQ721024 JB721023:KE721024 SX721023:UA721024 ACT721023:ADW721024 AMP721023:ANS721024 AWL721023:AXO721024 BGH721023:BHK721024 BQD721023:BRG721024 BZZ721023:CBC721024 CJV721023:CKY721024 CTR721023:CUU721024 DDN721023:DEQ721024 DNJ721023:DOM721024 DXF721023:DYI721024 EHB721023:EIE721024 EQX721023:ESA721024 FAT721023:FBW721024 FKP721023:FLS721024 FUL721023:FVO721024 GEH721023:GFK721024 GOD721023:GPG721024 GXZ721023:GZC721024 HHV721023:HIY721024 HRR721023:HSU721024 IBN721023:ICQ721024 ILJ721023:IMM721024 IVF721023:IWI721024 JFB721023:JGE721024 JOX721023:JQA721024 JYT721023:JZW721024 KIP721023:KJS721024 KSL721023:KTO721024 LCH721023:LDK721024 LMD721023:LNG721024 LVZ721023:LXC721024 MFV721023:MGY721024 MPR721023:MQU721024 MZN721023:NAQ721024 NJJ721023:NKM721024 NTF721023:NUI721024 ODB721023:OEE721024 OMX721023:OOA721024 OWT721023:OXW721024 PGP721023:PHS721024 PQL721023:PRO721024 QAH721023:QBK721024 QKD721023:QLG721024 QTZ721023:QVC721024 RDV721023:REY721024 RNR721023:ROU721024 RXN721023:RYQ721024 SHJ721023:SIM721024 SRF721023:SSI721024 TBB721023:TCE721024 TKX721023:TMA721024 TUT721023:TVW721024 UEP721023:UFS721024 UOL721023:UPO721024 UYH721023:UZK721024 VID721023:VJG721024 VRZ721023:VTC721024 WBV721023:WCY721024 WLR721023:WMU721024 WVN721023:WWQ721024 D786559:AQ786560 JB786559:KE786560 SX786559:UA786560 ACT786559:ADW786560 AMP786559:ANS786560 AWL786559:AXO786560 BGH786559:BHK786560 BQD786559:BRG786560 BZZ786559:CBC786560 CJV786559:CKY786560 CTR786559:CUU786560 DDN786559:DEQ786560 DNJ786559:DOM786560 DXF786559:DYI786560 EHB786559:EIE786560 EQX786559:ESA786560 FAT786559:FBW786560 FKP786559:FLS786560 FUL786559:FVO786560 GEH786559:GFK786560 GOD786559:GPG786560 GXZ786559:GZC786560 HHV786559:HIY786560 HRR786559:HSU786560 IBN786559:ICQ786560 ILJ786559:IMM786560 IVF786559:IWI786560 JFB786559:JGE786560 JOX786559:JQA786560 JYT786559:JZW786560 KIP786559:KJS786560 KSL786559:KTO786560 LCH786559:LDK786560 LMD786559:LNG786560 LVZ786559:LXC786560 MFV786559:MGY786560 MPR786559:MQU786560 MZN786559:NAQ786560 NJJ786559:NKM786560 NTF786559:NUI786560 ODB786559:OEE786560 OMX786559:OOA786560 OWT786559:OXW786560 PGP786559:PHS786560 PQL786559:PRO786560 QAH786559:QBK786560 QKD786559:QLG786560 QTZ786559:QVC786560 RDV786559:REY786560 RNR786559:ROU786560 RXN786559:RYQ786560 SHJ786559:SIM786560 SRF786559:SSI786560 TBB786559:TCE786560 TKX786559:TMA786560 TUT786559:TVW786560 UEP786559:UFS786560 UOL786559:UPO786560 UYH786559:UZK786560 VID786559:VJG786560 VRZ786559:VTC786560 WBV786559:WCY786560 WLR786559:WMU786560 WVN786559:WWQ786560 D852095:AQ852096 JB852095:KE852096 SX852095:UA852096 ACT852095:ADW852096 AMP852095:ANS852096 AWL852095:AXO852096 BGH852095:BHK852096 BQD852095:BRG852096 BZZ852095:CBC852096 CJV852095:CKY852096 CTR852095:CUU852096 DDN852095:DEQ852096 DNJ852095:DOM852096 DXF852095:DYI852096 EHB852095:EIE852096 EQX852095:ESA852096 FAT852095:FBW852096 FKP852095:FLS852096 FUL852095:FVO852096 GEH852095:GFK852096 GOD852095:GPG852096 GXZ852095:GZC852096 HHV852095:HIY852096 HRR852095:HSU852096 IBN852095:ICQ852096 ILJ852095:IMM852096 IVF852095:IWI852096 JFB852095:JGE852096 JOX852095:JQA852096 JYT852095:JZW852096 KIP852095:KJS852096 KSL852095:KTO852096 LCH852095:LDK852096 LMD852095:LNG852096 LVZ852095:LXC852096 MFV852095:MGY852096 MPR852095:MQU852096 MZN852095:NAQ852096 NJJ852095:NKM852096 NTF852095:NUI852096 ODB852095:OEE852096 OMX852095:OOA852096 OWT852095:OXW852096 PGP852095:PHS852096 PQL852095:PRO852096 QAH852095:QBK852096 QKD852095:QLG852096 QTZ852095:QVC852096 RDV852095:REY852096 RNR852095:ROU852096 RXN852095:RYQ852096 SHJ852095:SIM852096 SRF852095:SSI852096 TBB852095:TCE852096 TKX852095:TMA852096 TUT852095:TVW852096 UEP852095:UFS852096 UOL852095:UPO852096 UYH852095:UZK852096 VID852095:VJG852096 VRZ852095:VTC852096 WBV852095:WCY852096 WLR852095:WMU852096 WVN852095:WWQ852096 D917631:AQ917632 JB917631:KE917632 SX917631:UA917632 ACT917631:ADW917632 AMP917631:ANS917632 AWL917631:AXO917632 BGH917631:BHK917632 BQD917631:BRG917632 BZZ917631:CBC917632 CJV917631:CKY917632 CTR917631:CUU917632 DDN917631:DEQ917632 DNJ917631:DOM917632 DXF917631:DYI917632 EHB917631:EIE917632 EQX917631:ESA917632 FAT917631:FBW917632 FKP917631:FLS917632 FUL917631:FVO917632 GEH917631:GFK917632 GOD917631:GPG917632 GXZ917631:GZC917632 HHV917631:HIY917632 HRR917631:HSU917632 IBN917631:ICQ917632 ILJ917631:IMM917632 IVF917631:IWI917632 JFB917631:JGE917632 JOX917631:JQA917632 JYT917631:JZW917632 KIP917631:KJS917632 KSL917631:KTO917632 LCH917631:LDK917632 LMD917631:LNG917632 LVZ917631:LXC917632 MFV917631:MGY917632 MPR917631:MQU917632 MZN917631:NAQ917632 NJJ917631:NKM917632 NTF917631:NUI917632 ODB917631:OEE917632 OMX917631:OOA917632 OWT917631:OXW917632 PGP917631:PHS917632 PQL917631:PRO917632 QAH917631:QBK917632 QKD917631:QLG917632 QTZ917631:QVC917632 RDV917631:REY917632 RNR917631:ROU917632 RXN917631:RYQ917632 SHJ917631:SIM917632 SRF917631:SSI917632 TBB917631:TCE917632 TKX917631:TMA917632 TUT917631:TVW917632 UEP917631:UFS917632 UOL917631:UPO917632 UYH917631:UZK917632 VID917631:VJG917632 VRZ917631:VTC917632 WBV917631:WCY917632 WLR917631:WMU917632 WVN917631:WWQ917632 D983167:AQ983168 JB983167:KE983168 SX983167:UA983168 ACT983167:ADW983168 AMP983167:ANS983168 AWL983167:AXO983168 BGH983167:BHK983168 BQD983167:BRG983168 BZZ983167:CBC983168 CJV983167:CKY983168 CTR983167:CUU983168 DDN983167:DEQ983168 DNJ983167:DOM983168 DXF983167:DYI983168 EHB983167:EIE983168 EQX983167:ESA983168 FAT983167:FBW983168 FKP983167:FLS983168 FUL983167:FVO983168 GEH983167:GFK983168 GOD983167:GPG983168 GXZ983167:GZC983168 HHV983167:HIY983168 HRR983167:HSU983168 IBN983167:ICQ983168 ILJ983167:IMM983168 IVF983167:IWI983168 JFB983167:JGE983168 JOX983167:JQA983168 JYT983167:JZW983168 KIP983167:KJS983168 KSL983167:KTO983168 LCH983167:LDK983168 LMD983167:LNG983168 LVZ983167:LXC983168 MFV983167:MGY983168 MPR983167:MQU983168 MZN983167:NAQ983168 NJJ983167:NKM983168 NTF983167:NUI983168 ODB983167:OEE983168 OMX983167:OOA983168 OWT983167:OXW983168 PGP983167:PHS983168 PQL983167:PRO983168 QAH983167:QBK983168 QKD983167:QLG983168 QTZ983167:QVC983168 RDV983167:REY983168 RNR983167:ROU983168 RXN983167:RYQ983168 SHJ983167:SIM983168 SRF983167:SSI983168 TBB983167:TCE983168 TKX983167:TMA983168 TUT983167:TVW983168 UEP983167:UFS983168 UOL983167:UPO983168 UYH983167:UZK983168 VID983167:VJG983168 VRZ983167:VTC983168 WBV983167:WCY983168 WLR983167:WMU983168 WVN983167:WWQ983168 WLR163:WMU163 UYH163:UZK163 JB174:KE174 SX174:UA174 ACT174:ADW174 AMP174:ANS174 AWL174:AXO174 BGH174:BHK174 BQD174:BRG174 BZZ174:CBC174 CJV174:CKY174 CTR174:CUU174 DDN174:DEQ174 DNJ174:DOM174 DXF174:DYI174 EHB174:EIE174 EQX174:ESA174 FAT174:FBW174 FKP174:FLS174 FUL174:FVO174 GEH174:GFK174 GOD174:GPG174 GXZ174:GZC174 HHV174:HIY174 HRR174:HSU174 IBN174:ICQ174 ILJ174:IMM174 IVF174:IWI174 JFB174:JGE174 JOX174:JQA174 JYT174:JZW174 KIP174:KJS174 KSL174:KTO174 LCH174:LDK174 LMD174:LNG174 LVZ174:LXC174 MFV174:MGY174 MPR174:MQU174 MZN174:NAQ174 NJJ174:NKM174 NTF174:NUI174 ODB174:OEE174 OMX174:OOA174 OWT174:OXW174 PGP174:PHS174 PQL174:PRO174 QAH174:QBK174 QKD174:QLG174 QTZ174:QVC174 RDV174:REY174 RNR174:ROU174 RXN174:RYQ174 SHJ174:SIM174 SRF174:SSI174 TBB174:TCE174 TKX174:TMA174 TUT174:TVW174 UEP174:UFS174 UOL174:UPO174 UYH174:UZK174 VID174:VJG174 VRZ174:VTC174 WBV174:WCY174 WLR174:WMU174 WVN174:WWQ174 VID163:VJG163 JB163:KE163 SX163:UA163 ACT163:ADW163 AMP163:ANS163 AWL163:AXO163 BGH163:BHK163 BQD163:BRG163 BZZ163:CBC163 CJV163:CKY163 CTR163:CUU163 DDN163:DEQ163 DNJ163:DOM163 DXF163:DYI163 EHB163:EIE163 EQX163:ESA163 FAT163:FBW163 FKP163:FLS163 FUL163:FVO163 GEH163:GFK163 GOD163:GPG163 GXZ163:GZC163 HHV163:HIY163 HRR163:HSU163 IBN163:ICQ163 ILJ163:IMM163 IVF163:IWI163 JFB163:JGE163 JOX163:JQA163 JYT163:JZW163 KIP163:KJS163 KSL163:KTO163 LCH163:LDK163 LMD163:LNG163 LVZ163:LXC163 MFV163:MGY163 MPR163:MQU163 MZN163:NAQ163 NJJ163:NKM163 NTF163:NUI163 ODB163:OEE163 OMX163:OOA163 OWT163:OXW163 PGP163:PHS163 PQL163:PRO163 QAH163:QBK163 QKD163:QLG163 QTZ163:QVC163 RDV163:REY163 RNR163:ROU163 RXN163:RYQ163 SHJ163:SIM163 SRF163:SSI163 TBB163:TCE163 TKX163:TMA163 TUT163:TVW163 UEP163:UFS163 UOL163:UPO163" xr:uid="{00000000-0002-0000-0000-000001000000}">
      <formula1>4</formula1>
    </dataValidation>
    <dataValidation type="list" allowBlank="1" showInputMessage="1" showErrorMessage="1" sqref="D24:AQ24" xr:uid="{00000000-0002-0000-0000-000002000000}">
      <formula1>"x"</formula1>
    </dataValidation>
  </dataValidations>
  <pageMargins left="0.7" right="0.7" top="0.75" bottom="0.75" header="0.3" footer="0.3"/>
  <pageSetup paperSize="9" scale="17" orientation="portrait" r:id="rId1"/>
  <drawing r:id="rId2"/>
  <extLst>
    <ext xmlns:x14="http://schemas.microsoft.com/office/spreadsheetml/2009/9/main" uri="{CCE6A557-97BC-4b89-ADB6-D9C93CAAB3DF}">
      <x14:dataValidations xmlns:xm="http://schemas.microsoft.com/office/excel/2006/main" disablePrompts="1" count="2">
        <x14:dataValidation type="whole" operator="lessThanOrEqual" allowBlank="1" showInputMessage="1" showErrorMessage="1" errorTitle="Error" error="The maximum mark for this question is 1 mark." xr:uid="{00000000-0002-0000-0000-000003000000}">
          <x14:formula1>
            <xm:f>1</xm:f>
          </x14:formula1>
          <xm:sqref>SHJ137:SIM141 D65616:AQ65627 JB65616:KE65627 SX65616:UA65627 ACT65616:ADW65627 AMP65616:ANS65627 AWL65616:AXO65627 BGH65616:BHK65627 BQD65616:BRG65627 BZZ65616:CBC65627 CJV65616:CKY65627 CTR65616:CUU65627 DDN65616:DEQ65627 DNJ65616:DOM65627 DXF65616:DYI65627 EHB65616:EIE65627 EQX65616:ESA65627 FAT65616:FBW65627 FKP65616:FLS65627 FUL65616:FVO65627 GEH65616:GFK65627 GOD65616:GPG65627 GXZ65616:GZC65627 HHV65616:HIY65627 HRR65616:HSU65627 IBN65616:ICQ65627 ILJ65616:IMM65627 IVF65616:IWI65627 JFB65616:JGE65627 JOX65616:JQA65627 JYT65616:JZW65627 KIP65616:KJS65627 KSL65616:KTO65627 LCH65616:LDK65627 LMD65616:LNG65627 LVZ65616:LXC65627 MFV65616:MGY65627 MPR65616:MQU65627 MZN65616:NAQ65627 NJJ65616:NKM65627 NTF65616:NUI65627 ODB65616:OEE65627 OMX65616:OOA65627 OWT65616:OXW65627 PGP65616:PHS65627 PQL65616:PRO65627 QAH65616:QBK65627 QKD65616:QLG65627 QTZ65616:QVC65627 RDV65616:REY65627 RNR65616:ROU65627 RXN65616:RYQ65627 SHJ65616:SIM65627 SRF65616:SSI65627 TBB65616:TCE65627 TKX65616:TMA65627 TUT65616:TVW65627 UEP65616:UFS65627 UOL65616:UPO65627 UYH65616:UZK65627 VID65616:VJG65627 VRZ65616:VTC65627 WBV65616:WCY65627 WLR65616:WMU65627 WVN65616:WWQ65627 D131152:AQ131163 JB131152:KE131163 SX131152:UA131163 ACT131152:ADW131163 AMP131152:ANS131163 AWL131152:AXO131163 BGH131152:BHK131163 BQD131152:BRG131163 BZZ131152:CBC131163 CJV131152:CKY131163 CTR131152:CUU131163 DDN131152:DEQ131163 DNJ131152:DOM131163 DXF131152:DYI131163 EHB131152:EIE131163 EQX131152:ESA131163 FAT131152:FBW131163 FKP131152:FLS131163 FUL131152:FVO131163 GEH131152:GFK131163 GOD131152:GPG131163 GXZ131152:GZC131163 HHV131152:HIY131163 HRR131152:HSU131163 IBN131152:ICQ131163 ILJ131152:IMM131163 IVF131152:IWI131163 JFB131152:JGE131163 JOX131152:JQA131163 JYT131152:JZW131163 KIP131152:KJS131163 KSL131152:KTO131163 LCH131152:LDK131163 LMD131152:LNG131163 LVZ131152:LXC131163 MFV131152:MGY131163 MPR131152:MQU131163 MZN131152:NAQ131163 NJJ131152:NKM131163 NTF131152:NUI131163 ODB131152:OEE131163 OMX131152:OOA131163 OWT131152:OXW131163 PGP131152:PHS131163 PQL131152:PRO131163 QAH131152:QBK131163 QKD131152:QLG131163 QTZ131152:QVC131163 RDV131152:REY131163 RNR131152:ROU131163 RXN131152:RYQ131163 SHJ131152:SIM131163 SRF131152:SSI131163 TBB131152:TCE131163 TKX131152:TMA131163 TUT131152:TVW131163 UEP131152:UFS131163 UOL131152:UPO131163 UYH131152:UZK131163 VID131152:VJG131163 VRZ131152:VTC131163 WBV131152:WCY131163 WLR131152:WMU131163 WVN131152:WWQ131163 D196688:AQ196699 JB196688:KE196699 SX196688:UA196699 ACT196688:ADW196699 AMP196688:ANS196699 AWL196688:AXO196699 BGH196688:BHK196699 BQD196688:BRG196699 BZZ196688:CBC196699 CJV196688:CKY196699 CTR196688:CUU196699 DDN196688:DEQ196699 DNJ196688:DOM196699 DXF196688:DYI196699 EHB196688:EIE196699 EQX196688:ESA196699 FAT196688:FBW196699 FKP196688:FLS196699 FUL196688:FVO196699 GEH196688:GFK196699 GOD196688:GPG196699 GXZ196688:GZC196699 HHV196688:HIY196699 HRR196688:HSU196699 IBN196688:ICQ196699 ILJ196688:IMM196699 IVF196688:IWI196699 JFB196688:JGE196699 JOX196688:JQA196699 JYT196688:JZW196699 KIP196688:KJS196699 KSL196688:KTO196699 LCH196688:LDK196699 LMD196688:LNG196699 LVZ196688:LXC196699 MFV196688:MGY196699 MPR196688:MQU196699 MZN196688:NAQ196699 NJJ196688:NKM196699 NTF196688:NUI196699 ODB196688:OEE196699 OMX196688:OOA196699 OWT196688:OXW196699 PGP196688:PHS196699 PQL196688:PRO196699 QAH196688:QBK196699 QKD196688:QLG196699 QTZ196688:QVC196699 RDV196688:REY196699 RNR196688:ROU196699 RXN196688:RYQ196699 SHJ196688:SIM196699 SRF196688:SSI196699 TBB196688:TCE196699 TKX196688:TMA196699 TUT196688:TVW196699 UEP196688:UFS196699 UOL196688:UPO196699 UYH196688:UZK196699 VID196688:VJG196699 VRZ196688:VTC196699 WBV196688:WCY196699 WLR196688:WMU196699 WVN196688:WWQ196699 D262224:AQ262235 JB262224:KE262235 SX262224:UA262235 ACT262224:ADW262235 AMP262224:ANS262235 AWL262224:AXO262235 BGH262224:BHK262235 BQD262224:BRG262235 BZZ262224:CBC262235 CJV262224:CKY262235 CTR262224:CUU262235 DDN262224:DEQ262235 DNJ262224:DOM262235 DXF262224:DYI262235 EHB262224:EIE262235 EQX262224:ESA262235 FAT262224:FBW262235 FKP262224:FLS262235 FUL262224:FVO262235 GEH262224:GFK262235 GOD262224:GPG262235 GXZ262224:GZC262235 HHV262224:HIY262235 HRR262224:HSU262235 IBN262224:ICQ262235 ILJ262224:IMM262235 IVF262224:IWI262235 JFB262224:JGE262235 JOX262224:JQA262235 JYT262224:JZW262235 KIP262224:KJS262235 KSL262224:KTO262235 LCH262224:LDK262235 LMD262224:LNG262235 LVZ262224:LXC262235 MFV262224:MGY262235 MPR262224:MQU262235 MZN262224:NAQ262235 NJJ262224:NKM262235 NTF262224:NUI262235 ODB262224:OEE262235 OMX262224:OOA262235 OWT262224:OXW262235 PGP262224:PHS262235 PQL262224:PRO262235 QAH262224:QBK262235 QKD262224:QLG262235 QTZ262224:QVC262235 RDV262224:REY262235 RNR262224:ROU262235 RXN262224:RYQ262235 SHJ262224:SIM262235 SRF262224:SSI262235 TBB262224:TCE262235 TKX262224:TMA262235 TUT262224:TVW262235 UEP262224:UFS262235 UOL262224:UPO262235 UYH262224:UZK262235 VID262224:VJG262235 VRZ262224:VTC262235 WBV262224:WCY262235 WLR262224:WMU262235 WVN262224:WWQ262235 D327760:AQ327771 JB327760:KE327771 SX327760:UA327771 ACT327760:ADW327771 AMP327760:ANS327771 AWL327760:AXO327771 BGH327760:BHK327771 BQD327760:BRG327771 BZZ327760:CBC327771 CJV327760:CKY327771 CTR327760:CUU327771 DDN327760:DEQ327771 DNJ327760:DOM327771 DXF327760:DYI327771 EHB327760:EIE327771 EQX327760:ESA327771 FAT327760:FBW327771 FKP327760:FLS327771 FUL327760:FVO327771 GEH327760:GFK327771 GOD327760:GPG327771 GXZ327760:GZC327771 HHV327760:HIY327771 HRR327760:HSU327771 IBN327760:ICQ327771 ILJ327760:IMM327771 IVF327760:IWI327771 JFB327760:JGE327771 JOX327760:JQA327771 JYT327760:JZW327771 KIP327760:KJS327771 KSL327760:KTO327771 LCH327760:LDK327771 LMD327760:LNG327771 LVZ327760:LXC327771 MFV327760:MGY327771 MPR327760:MQU327771 MZN327760:NAQ327771 NJJ327760:NKM327771 NTF327760:NUI327771 ODB327760:OEE327771 OMX327760:OOA327771 OWT327760:OXW327771 PGP327760:PHS327771 PQL327760:PRO327771 QAH327760:QBK327771 QKD327760:QLG327771 QTZ327760:QVC327771 RDV327760:REY327771 RNR327760:ROU327771 RXN327760:RYQ327771 SHJ327760:SIM327771 SRF327760:SSI327771 TBB327760:TCE327771 TKX327760:TMA327771 TUT327760:TVW327771 UEP327760:UFS327771 UOL327760:UPO327771 UYH327760:UZK327771 VID327760:VJG327771 VRZ327760:VTC327771 WBV327760:WCY327771 WLR327760:WMU327771 WVN327760:WWQ327771 D393296:AQ393307 JB393296:KE393307 SX393296:UA393307 ACT393296:ADW393307 AMP393296:ANS393307 AWL393296:AXO393307 BGH393296:BHK393307 BQD393296:BRG393307 BZZ393296:CBC393307 CJV393296:CKY393307 CTR393296:CUU393307 DDN393296:DEQ393307 DNJ393296:DOM393307 DXF393296:DYI393307 EHB393296:EIE393307 EQX393296:ESA393307 FAT393296:FBW393307 FKP393296:FLS393307 FUL393296:FVO393307 GEH393296:GFK393307 GOD393296:GPG393307 GXZ393296:GZC393307 HHV393296:HIY393307 HRR393296:HSU393307 IBN393296:ICQ393307 ILJ393296:IMM393307 IVF393296:IWI393307 JFB393296:JGE393307 JOX393296:JQA393307 JYT393296:JZW393307 KIP393296:KJS393307 KSL393296:KTO393307 LCH393296:LDK393307 LMD393296:LNG393307 LVZ393296:LXC393307 MFV393296:MGY393307 MPR393296:MQU393307 MZN393296:NAQ393307 NJJ393296:NKM393307 NTF393296:NUI393307 ODB393296:OEE393307 OMX393296:OOA393307 OWT393296:OXW393307 PGP393296:PHS393307 PQL393296:PRO393307 QAH393296:QBK393307 QKD393296:QLG393307 QTZ393296:QVC393307 RDV393296:REY393307 RNR393296:ROU393307 RXN393296:RYQ393307 SHJ393296:SIM393307 SRF393296:SSI393307 TBB393296:TCE393307 TKX393296:TMA393307 TUT393296:TVW393307 UEP393296:UFS393307 UOL393296:UPO393307 UYH393296:UZK393307 VID393296:VJG393307 VRZ393296:VTC393307 WBV393296:WCY393307 WLR393296:WMU393307 WVN393296:WWQ393307 D458832:AQ458843 JB458832:KE458843 SX458832:UA458843 ACT458832:ADW458843 AMP458832:ANS458843 AWL458832:AXO458843 BGH458832:BHK458843 BQD458832:BRG458843 BZZ458832:CBC458843 CJV458832:CKY458843 CTR458832:CUU458843 DDN458832:DEQ458843 DNJ458832:DOM458843 DXF458832:DYI458843 EHB458832:EIE458843 EQX458832:ESA458843 FAT458832:FBW458843 FKP458832:FLS458843 FUL458832:FVO458843 GEH458832:GFK458843 GOD458832:GPG458843 GXZ458832:GZC458843 HHV458832:HIY458843 HRR458832:HSU458843 IBN458832:ICQ458843 ILJ458832:IMM458843 IVF458832:IWI458843 JFB458832:JGE458843 JOX458832:JQA458843 JYT458832:JZW458843 KIP458832:KJS458843 KSL458832:KTO458843 LCH458832:LDK458843 LMD458832:LNG458843 LVZ458832:LXC458843 MFV458832:MGY458843 MPR458832:MQU458843 MZN458832:NAQ458843 NJJ458832:NKM458843 NTF458832:NUI458843 ODB458832:OEE458843 OMX458832:OOA458843 OWT458832:OXW458843 PGP458832:PHS458843 PQL458832:PRO458843 QAH458832:QBK458843 QKD458832:QLG458843 QTZ458832:QVC458843 RDV458832:REY458843 RNR458832:ROU458843 RXN458832:RYQ458843 SHJ458832:SIM458843 SRF458832:SSI458843 TBB458832:TCE458843 TKX458832:TMA458843 TUT458832:TVW458843 UEP458832:UFS458843 UOL458832:UPO458843 UYH458832:UZK458843 VID458832:VJG458843 VRZ458832:VTC458843 WBV458832:WCY458843 WLR458832:WMU458843 WVN458832:WWQ458843 D524368:AQ524379 JB524368:KE524379 SX524368:UA524379 ACT524368:ADW524379 AMP524368:ANS524379 AWL524368:AXO524379 BGH524368:BHK524379 BQD524368:BRG524379 BZZ524368:CBC524379 CJV524368:CKY524379 CTR524368:CUU524379 DDN524368:DEQ524379 DNJ524368:DOM524379 DXF524368:DYI524379 EHB524368:EIE524379 EQX524368:ESA524379 FAT524368:FBW524379 FKP524368:FLS524379 FUL524368:FVO524379 GEH524368:GFK524379 GOD524368:GPG524379 GXZ524368:GZC524379 HHV524368:HIY524379 HRR524368:HSU524379 IBN524368:ICQ524379 ILJ524368:IMM524379 IVF524368:IWI524379 JFB524368:JGE524379 JOX524368:JQA524379 JYT524368:JZW524379 KIP524368:KJS524379 KSL524368:KTO524379 LCH524368:LDK524379 LMD524368:LNG524379 LVZ524368:LXC524379 MFV524368:MGY524379 MPR524368:MQU524379 MZN524368:NAQ524379 NJJ524368:NKM524379 NTF524368:NUI524379 ODB524368:OEE524379 OMX524368:OOA524379 OWT524368:OXW524379 PGP524368:PHS524379 PQL524368:PRO524379 QAH524368:QBK524379 QKD524368:QLG524379 QTZ524368:QVC524379 RDV524368:REY524379 RNR524368:ROU524379 RXN524368:RYQ524379 SHJ524368:SIM524379 SRF524368:SSI524379 TBB524368:TCE524379 TKX524368:TMA524379 TUT524368:TVW524379 UEP524368:UFS524379 UOL524368:UPO524379 UYH524368:UZK524379 VID524368:VJG524379 VRZ524368:VTC524379 WBV524368:WCY524379 WLR524368:WMU524379 WVN524368:WWQ524379 D589904:AQ589915 JB589904:KE589915 SX589904:UA589915 ACT589904:ADW589915 AMP589904:ANS589915 AWL589904:AXO589915 BGH589904:BHK589915 BQD589904:BRG589915 BZZ589904:CBC589915 CJV589904:CKY589915 CTR589904:CUU589915 DDN589904:DEQ589915 DNJ589904:DOM589915 DXF589904:DYI589915 EHB589904:EIE589915 EQX589904:ESA589915 FAT589904:FBW589915 FKP589904:FLS589915 FUL589904:FVO589915 GEH589904:GFK589915 GOD589904:GPG589915 GXZ589904:GZC589915 HHV589904:HIY589915 HRR589904:HSU589915 IBN589904:ICQ589915 ILJ589904:IMM589915 IVF589904:IWI589915 JFB589904:JGE589915 JOX589904:JQA589915 JYT589904:JZW589915 KIP589904:KJS589915 KSL589904:KTO589915 LCH589904:LDK589915 LMD589904:LNG589915 LVZ589904:LXC589915 MFV589904:MGY589915 MPR589904:MQU589915 MZN589904:NAQ589915 NJJ589904:NKM589915 NTF589904:NUI589915 ODB589904:OEE589915 OMX589904:OOA589915 OWT589904:OXW589915 PGP589904:PHS589915 PQL589904:PRO589915 QAH589904:QBK589915 QKD589904:QLG589915 QTZ589904:QVC589915 RDV589904:REY589915 RNR589904:ROU589915 RXN589904:RYQ589915 SHJ589904:SIM589915 SRF589904:SSI589915 TBB589904:TCE589915 TKX589904:TMA589915 TUT589904:TVW589915 UEP589904:UFS589915 UOL589904:UPO589915 UYH589904:UZK589915 VID589904:VJG589915 VRZ589904:VTC589915 WBV589904:WCY589915 WLR589904:WMU589915 WVN589904:WWQ589915 D655440:AQ655451 JB655440:KE655451 SX655440:UA655451 ACT655440:ADW655451 AMP655440:ANS655451 AWL655440:AXO655451 BGH655440:BHK655451 BQD655440:BRG655451 BZZ655440:CBC655451 CJV655440:CKY655451 CTR655440:CUU655451 DDN655440:DEQ655451 DNJ655440:DOM655451 DXF655440:DYI655451 EHB655440:EIE655451 EQX655440:ESA655451 FAT655440:FBW655451 FKP655440:FLS655451 FUL655440:FVO655451 GEH655440:GFK655451 GOD655440:GPG655451 GXZ655440:GZC655451 HHV655440:HIY655451 HRR655440:HSU655451 IBN655440:ICQ655451 ILJ655440:IMM655451 IVF655440:IWI655451 JFB655440:JGE655451 JOX655440:JQA655451 JYT655440:JZW655451 KIP655440:KJS655451 KSL655440:KTO655451 LCH655440:LDK655451 LMD655440:LNG655451 LVZ655440:LXC655451 MFV655440:MGY655451 MPR655440:MQU655451 MZN655440:NAQ655451 NJJ655440:NKM655451 NTF655440:NUI655451 ODB655440:OEE655451 OMX655440:OOA655451 OWT655440:OXW655451 PGP655440:PHS655451 PQL655440:PRO655451 QAH655440:QBK655451 QKD655440:QLG655451 QTZ655440:QVC655451 RDV655440:REY655451 RNR655440:ROU655451 RXN655440:RYQ655451 SHJ655440:SIM655451 SRF655440:SSI655451 TBB655440:TCE655451 TKX655440:TMA655451 TUT655440:TVW655451 UEP655440:UFS655451 UOL655440:UPO655451 UYH655440:UZK655451 VID655440:VJG655451 VRZ655440:VTC655451 WBV655440:WCY655451 WLR655440:WMU655451 WVN655440:WWQ655451 D720976:AQ720987 JB720976:KE720987 SX720976:UA720987 ACT720976:ADW720987 AMP720976:ANS720987 AWL720976:AXO720987 BGH720976:BHK720987 BQD720976:BRG720987 BZZ720976:CBC720987 CJV720976:CKY720987 CTR720976:CUU720987 DDN720976:DEQ720987 DNJ720976:DOM720987 DXF720976:DYI720987 EHB720976:EIE720987 EQX720976:ESA720987 FAT720976:FBW720987 FKP720976:FLS720987 FUL720976:FVO720987 GEH720976:GFK720987 GOD720976:GPG720987 GXZ720976:GZC720987 HHV720976:HIY720987 HRR720976:HSU720987 IBN720976:ICQ720987 ILJ720976:IMM720987 IVF720976:IWI720987 JFB720976:JGE720987 JOX720976:JQA720987 JYT720976:JZW720987 KIP720976:KJS720987 KSL720976:KTO720987 LCH720976:LDK720987 LMD720976:LNG720987 LVZ720976:LXC720987 MFV720976:MGY720987 MPR720976:MQU720987 MZN720976:NAQ720987 NJJ720976:NKM720987 NTF720976:NUI720987 ODB720976:OEE720987 OMX720976:OOA720987 OWT720976:OXW720987 PGP720976:PHS720987 PQL720976:PRO720987 QAH720976:QBK720987 QKD720976:QLG720987 QTZ720976:QVC720987 RDV720976:REY720987 RNR720976:ROU720987 RXN720976:RYQ720987 SHJ720976:SIM720987 SRF720976:SSI720987 TBB720976:TCE720987 TKX720976:TMA720987 TUT720976:TVW720987 UEP720976:UFS720987 UOL720976:UPO720987 UYH720976:UZK720987 VID720976:VJG720987 VRZ720976:VTC720987 WBV720976:WCY720987 WLR720976:WMU720987 WVN720976:WWQ720987 D786512:AQ786523 JB786512:KE786523 SX786512:UA786523 ACT786512:ADW786523 AMP786512:ANS786523 AWL786512:AXO786523 BGH786512:BHK786523 BQD786512:BRG786523 BZZ786512:CBC786523 CJV786512:CKY786523 CTR786512:CUU786523 DDN786512:DEQ786523 DNJ786512:DOM786523 DXF786512:DYI786523 EHB786512:EIE786523 EQX786512:ESA786523 FAT786512:FBW786523 FKP786512:FLS786523 FUL786512:FVO786523 GEH786512:GFK786523 GOD786512:GPG786523 GXZ786512:GZC786523 HHV786512:HIY786523 HRR786512:HSU786523 IBN786512:ICQ786523 ILJ786512:IMM786523 IVF786512:IWI786523 JFB786512:JGE786523 JOX786512:JQA786523 JYT786512:JZW786523 KIP786512:KJS786523 KSL786512:KTO786523 LCH786512:LDK786523 LMD786512:LNG786523 LVZ786512:LXC786523 MFV786512:MGY786523 MPR786512:MQU786523 MZN786512:NAQ786523 NJJ786512:NKM786523 NTF786512:NUI786523 ODB786512:OEE786523 OMX786512:OOA786523 OWT786512:OXW786523 PGP786512:PHS786523 PQL786512:PRO786523 QAH786512:QBK786523 QKD786512:QLG786523 QTZ786512:QVC786523 RDV786512:REY786523 RNR786512:ROU786523 RXN786512:RYQ786523 SHJ786512:SIM786523 SRF786512:SSI786523 TBB786512:TCE786523 TKX786512:TMA786523 TUT786512:TVW786523 UEP786512:UFS786523 UOL786512:UPO786523 UYH786512:UZK786523 VID786512:VJG786523 VRZ786512:VTC786523 WBV786512:WCY786523 WLR786512:WMU786523 WVN786512:WWQ786523 D852048:AQ852059 JB852048:KE852059 SX852048:UA852059 ACT852048:ADW852059 AMP852048:ANS852059 AWL852048:AXO852059 BGH852048:BHK852059 BQD852048:BRG852059 BZZ852048:CBC852059 CJV852048:CKY852059 CTR852048:CUU852059 DDN852048:DEQ852059 DNJ852048:DOM852059 DXF852048:DYI852059 EHB852048:EIE852059 EQX852048:ESA852059 FAT852048:FBW852059 FKP852048:FLS852059 FUL852048:FVO852059 GEH852048:GFK852059 GOD852048:GPG852059 GXZ852048:GZC852059 HHV852048:HIY852059 HRR852048:HSU852059 IBN852048:ICQ852059 ILJ852048:IMM852059 IVF852048:IWI852059 JFB852048:JGE852059 JOX852048:JQA852059 JYT852048:JZW852059 KIP852048:KJS852059 KSL852048:KTO852059 LCH852048:LDK852059 LMD852048:LNG852059 LVZ852048:LXC852059 MFV852048:MGY852059 MPR852048:MQU852059 MZN852048:NAQ852059 NJJ852048:NKM852059 NTF852048:NUI852059 ODB852048:OEE852059 OMX852048:OOA852059 OWT852048:OXW852059 PGP852048:PHS852059 PQL852048:PRO852059 QAH852048:QBK852059 QKD852048:QLG852059 QTZ852048:QVC852059 RDV852048:REY852059 RNR852048:ROU852059 RXN852048:RYQ852059 SHJ852048:SIM852059 SRF852048:SSI852059 TBB852048:TCE852059 TKX852048:TMA852059 TUT852048:TVW852059 UEP852048:UFS852059 UOL852048:UPO852059 UYH852048:UZK852059 VID852048:VJG852059 VRZ852048:VTC852059 WBV852048:WCY852059 WLR852048:WMU852059 WVN852048:WWQ852059 D917584:AQ917595 JB917584:KE917595 SX917584:UA917595 ACT917584:ADW917595 AMP917584:ANS917595 AWL917584:AXO917595 BGH917584:BHK917595 BQD917584:BRG917595 BZZ917584:CBC917595 CJV917584:CKY917595 CTR917584:CUU917595 DDN917584:DEQ917595 DNJ917584:DOM917595 DXF917584:DYI917595 EHB917584:EIE917595 EQX917584:ESA917595 FAT917584:FBW917595 FKP917584:FLS917595 FUL917584:FVO917595 GEH917584:GFK917595 GOD917584:GPG917595 GXZ917584:GZC917595 HHV917584:HIY917595 HRR917584:HSU917595 IBN917584:ICQ917595 ILJ917584:IMM917595 IVF917584:IWI917595 JFB917584:JGE917595 JOX917584:JQA917595 JYT917584:JZW917595 KIP917584:KJS917595 KSL917584:KTO917595 LCH917584:LDK917595 LMD917584:LNG917595 LVZ917584:LXC917595 MFV917584:MGY917595 MPR917584:MQU917595 MZN917584:NAQ917595 NJJ917584:NKM917595 NTF917584:NUI917595 ODB917584:OEE917595 OMX917584:OOA917595 OWT917584:OXW917595 PGP917584:PHS917595 PQL917584:PRO917595 QAH917584:QBK917595 QKD917584:QLG917595 QTZ917584:QVC917595 RDV917584:REY917595 RNR917584:ROU917595 RXN917584:RYQ917595 SHJ917584:SIM917595 SRF917584:SSI917595 TBB917584:TCE917595 TKX917584:TMA917595 TUT917584:TVW917595 UEP917584:UFS917595 UOL917584:UPO917595 UYH917584:UZK917595 VID917584:VJG917595 VRZ917584:VTC917595 WBV917584:WCY917595 WLR917584:WMU917595 WVN917584:WWQ917595 D983120:AQ983131 JB983120:KE983131 SX983120:UA983131 ACT983120:ADW983131 AMP983120:ANS983131 AWL983120:AXO983131 BGH983120:BHK983131 BQD983120:BRG983131 BZZ983120:CBC983131 CJV983120:CKY983131 CTR983120:CUU983131 DDN983120:DEQ983131 DNJ983120:DOM983131 DXF983120:DYI983131 EHB983120:EIE983131 EQX983120:ESA983131 FAT983120:FBW983131 FKP983120:FLS983131 FUL983120:FVO983131 GEH983120:GFK983131 GOD983120:GPG983131 GXZ983120:GZC983131 HHV983120:HIY983131 HRR983120:HSU983131 IBN983120:ICQ983131 ILJ983120:IMM983131 IVF983120:IWI983131 JFB983120:JGE983131 JOX983120:JQA983131 JYT983120:JZW983131 KIP983120:KJS983131 KSL983120:KTO983131 LCH983120:LDK983131 LMD983120:LNG983131 LVZ983120:LXC983131 MFV983120:MGY983131 MPR983120:MQU983131 MZN983120:NAQ983131 NJJ983120:NKM983131 NTF983120:NUI983131 ODB983120:OEE983131 OMX983120:OOA983131 OWT983120:OXW983131 PGP983120:PHS983131 PQL983120:PRO983131 QAH983120:QBK983131 QKD983120:QLG983131 QTZ983120:QVC983131 RDV983120:REY983131 RNR983120:ROU983131 RXN983120:RYQ983131 SHJ983120:SIM983131 SRF983120:SSI983131 TBB983120:TCE983131 TKX983120:TMA983131 TUT983120:TVW983131 UEP983120:UFS983131 UOL983120:UPO983131 UYH983120:UZK983131 VID983120:VJG983131 VRZ983120:VTC983131 WBV983120:WCY983131 WLR983120:WMU983131 WVN983120:WWQ983131 WBV137:WCY141 JB110:KE112 SX110:UA112 ACT110:ADW112 AMP110:ANS112 AWL110:AXO112 BGH110:BHK112 BQD110:BRG112 BZZ110:CBC112 CJV110:CKY112 CTR110:CUU112 DDN110:DEQ112 DNJ110:DOM112 DXF110:DYI112 EHB110:EIE112 EQX110:ESA112 FAT110:FBW112 FKP110:FLS112 FUL110:FVO112 GEH110:GFK112 GOD110:GPG112 GXZ110:GZC112 HHV110:HIY112 HRR110:HSU112 IBN110:ICQ112 ILJ110:IMM112 IVF110:IWI112 JFB110:JGE112 JOX110:JQA112 JYT110:JZW112 KIP110:KJS112 KSL110:KTO112 LCH110:LDK112 LMD110:LNG112 LVZ110:LXC112 MFV110:MGY112 MPR110:MQU112 MZN110:NAQ112 NJJ110:NKM112 NTF110:NUI112 ODB110:OEE112 OMX110:OOA112 OWT110:OXW112 PGP110:PHS112 PQL110:PRO112 QAH110:QBK112 QKD110:QLG112 QTZ110:QVC112 RDV110:REY112 RNR110:ROU112 RXN110:RYQ112 SHJ110:SIM112 SRF110:SSI112 TBB110:TCE112 TKX110:TMA112 TUT110:TVW112 UEP110:UFS112 UOL110:UPO112 UYH110:UZK112 VID110:VJG112 VRZ110:VTC112 WBV110:WCY112 WLR110:WMU112 WVN110:WWQ112 D65629:AQ65631 JB65629:KE65631 SX65629:UA65631 ACT65629:ADW65631 AMP65629:ANS65631 AWL65629:AXO65631 BGH65629:BHK65631 BQD65629:BRG65631 BZZ65629:CBC65631 CJV65629:CKY65631 CTR65629:CUU65631 DDN65629:DEQ65631 DNJ65629:DOM65631 DXF65629:DYI65631 EHB65629:EIE65631 EQX65629:ESA65631 FAT65629:FBW65631 FKP65629:FLS65631 FUL65629:FVO65631 GEH65629:GFK65631 GOD65629:GPG65631 GXZ65629:GZC65631 HHV65629:HIY65631 HRR65629:HSU65631 IBN65629:ICQ65631 ILJ65629:IMM65631 IVF65629:IWI65631 JFB65629:JGE65631 JOX65629:JQA65631 JYT65629:JZW65631 KIP65629:KJS65631 KSL65629:KTO65631 LCH65629:LDK65631 LMD65629:LNG65631 LVZ65629:LXC65631 MFV65629:MGY65631 MPR65629:MQU65631 MZN65629:NAQ65631 NJJ65629:NKM65631 NTF65629:NUI65631 ODB65629:OEE65631 OMX65629:OOA65631 OWT65629:OXW65631 PGP65629:PHS65631 PQL65629:PRO65631 QAH65629:QBK65631 QKD65629:QLG65631 QTZ65629:QVC65631 RDV65629:REY65631 RNR65629:ROU65631 RXN65629:RYQ65631 SHJ65629:SIM65631 SRF65629:SSI65631 TBB65629:TCE65631 TKX65629:TMA65631 TUT65629:TVW65631 UEP65629:UFS65631 UOL65629:UPO65631 UYH65629:UZK65631 VID65629:VJG65631 VRZ65629:VTC65631 WBV65629:WCY65631 WLR65629:WMU65631 WVN65629:WWQ65631 D131165:AQ131167 JB131165:KE131167 SX131165:UA131167 ACT131165:ADW131167 AMP131165:ANS131167 AWL131165:AXO131167 BGH131165:BHK131167 BQD131165:BRG131167 BZZ131165:CBC131167 CJV131165:CKY131167 CTR131165:CUU131167 DDN131165:DEQ131167 DNJ131165:DOM131167 DXF131165:DYI131167 EHB131165:EIE131167 EQX131165:ESA131167 FAT131165:FBW131167 FKP131165:FLS131167 FUL131165:FVO131167 GEH131165:GFK131167 GOD131165:GPG131167 GXZ131165:GZC131167 HHV131165:HIY131167 HRR131165:HSU131167 IBN131165:ICQ131167 ILJ131165:IMM131167 IVF131165:IWI131167 JFB131165:JGE131167 JOX131165:JQA131167 JYT131165:JZW131167 KIP131165:KJS131167 KSL131165:KTO131167 LCH131165:LDK131167 LMD131165:LNG131167 LVZ131165:LXC131167 MFV131165:MGY131167 MPR131165:MQU131167 MZN131165:NAQ131167 NJJ131165:NKM131167 NTF131165:NUI131167 ODB131165:OEE131167 OMX131165:OOA131167 OWT131165:OXW131167 PGP131165:PHS131167 PQL131165:PRO131167 QAH131165:QBK131167 QKD131165:QLG131167 QTZ131165:QVC131167 RDV131165:REY131167 RNR131165:ROU131167 RXN131165:RYQ131167 SHJ131165:SIM131167 SRF131165:SSI131167 TBB131165:TCE131167 TKX131165:TMA131167 TUT131165:TVW131167 UEP131165:UFS131167 UOL131165:UPO131167 UYH131165:UZK131167 VID131165:VJG131167 VRZ131165:VTC131167 WBV131165:WCY131167 WLR131165:WMU131167 WVN131165:WWQ131167 D196701:AQ196703 JB196701:KE196703 SX196701:UA196703 ACT196701:ADW196703 AMP196701:ANS196703 AWL196701:AXO196703 BGH196701:BHK196703 BQD196701:BRG196703 BZZ196701:CBC196703 CJV196701:CKY196703 CTR196701:CUU196703 DDN196701:DEQ196703 DNJ196701:DOM196703 DXF196701:DYI196703 EHB196701:EIE196703 EQX196701:ESA196703 FAT196701:FBW196703 FKP196701:FLS196703 FUL196701:FVO196703 GEH196701:GFK196703 GOD196701:GPG196703 GXZ196701:GZC196703 HHV196701:HIY196703 HRR196701:HSU196703 IBN196701:ICQ196703 ILJ196701:IMM196703 IVF196701:IWI196703 JFB196701:JGE196703 JOX196701:JQA196703 JYT196701:JZW196703 KIP196701:KJS196703 KSL196701:KTO196703 LCH196701:LDK196703 LMD196701:LNG196703 LVZ196701:LXC196703 MFV196701:MGY196703 MPR196701:MQU196703 MZN196701:NAQ196703 NJJ196701:NKM196703 NTF196701:NUI196703 ODB196701:OEE196703 OMX196701:OOA196703 OWT196701:OXW196703 PGP196701:PHS196703 PQL196701:PRO196703 QAH196701:QBK196703 QKD196701:QLG196703 QTZ196701:QVC196703 RDV196701:REY196703 RNR196701:ROU196703 RXN196701:RYQ196703 SHJ196701:SIM196703 SRF196701:SSI196703 TBB196701:TCE196703 TKX196701:TMA196703 TUT196701:TVW196703 UEP196701:UFS196703 UOL196701:UPO196703 UYH196701:UZK196703 VID196701:VJG196703 VRZ196701:VTC196703 WBV196701:WCY196703 WLR196701:WMU196703 WVN196701:WWQ196703 D262237:AQ262239 JB262237:KE262239 SX262237:UA262239 ACT262237:ADW262239 AMP262237:ANS262239 AWL262237:AXO262239 BGH262237:BHK262239 BQD262237:BRG262239 BZZ262237:CBC262239 CJV262237:CKY262239 CTR262237:CUU262239 DDN262237:DEQ262239 DNJ262237:DOM262239 DXF262237:DYI262239 EHB262237:EIE262239 EQX262237:ESA262239 FAT262237:FBW262239 FKP262237:FLS262239 FUL262237:FVO262239 GEH262237:GFK262239 GOD262237:GPG262239 GXZ262237:GZC262239 HHV262237:HIY262239 HRR262237:HSU262239 IBN262237:ICQ262239 ILJ262237:IMM262239 IVF262237:IWI262239 JFB262237:JGE262239 JOX262237:JQA262239 JYT262237:JZW262239 KIP262237:KJS262239 KSL262237:KTO262239 LCH262237:LDK262239 LMD262237:LNG262239 LVZ262237:LXC262239 MFV262237:MGY262239 MPR262237:MQU262239 MZN262237:NAQ262239 NJJ262237:NKM262239 NTF262237:NUI262239 ODB262237:OEE262239 OMX262237:OOA262239 OWT262237:OXW262239 PGP262237:PHS262239 PQL262237:PRO262239 QAH262237:QBK262239 QKD262237:QLG262239 QTZ262237:QVC262239 RDV262237:REY262239 RNR262237:ROU262239 RXN262237:RYQ262239 SHJ262237:SIM262239 SRF262237:SSI262239 TBB262237:TCE262239 TKX262237:TMA262239 TUT262237:TVW262239 UEP262237:UFS262239 UOL262237:UPO262239 UYH262237:UZK262239 VID262237:VJG262239 VRZ262237:VTC262239 WBV262237:WCY262239 WLR262237:WMU262239 WVN262237:WWQ262239 D327773:AQ327775 JB327773:KE327775 SX327773:UA327775 ACT327773:ADW327775 AMP327773:ANS327775 AWL327773:AXO327775 BGH327773:BHK327775 BQD327773:BRG327775 BZZ327773:CBC327775 CJV327773:CKY327775 CTR327773:CUU327775 DDN327773:DEQ327775 DNJ327773:DOM327775 DXF327773:DYI327775 EHB327773:EIE327775 EQX327773:ESA327775 FAT327773:FBW327775 FKP327773:FLS327775 FUL327773:FVO327775 GEH327773:GFK327775 GOD327773:GPG327775 GXZ327773:GZC327775 HHV327773:HIY327775 HRR327773:HSU327775 IBN327773:ICQ327775 ILJ327773:IMM327775 IVF327773:IWI327775 JFB327773:JGE327775 JOX327773:JQA327775 JYT327773:JZW327775 KIP327773:KJS327775 KSL327773:KTO327775 LCH327773:LDK327775 LMD327773:LNG327775 LVZ327773:LXC327775 MFV327773:MGY327775 MPR327773:MQU327775 MZN327773:NAQ327775 NJJ327773:NKM327775 NTF327773:NUI327775 ODB327773:OEE327775 OMX327773:OOA327775 OWT327773:OXW327775 PGP327773:PHS327775 PQL327773:PRO327775 QAH327773:QBK327775 QKD327773:QLG327775 QTZ327773:QVC327775 RDV327773:REY327775 RNR327773:ROU327775 RXN327773:RYQ327775 SHJ327773:SIM327775 SRF327773:SSI327775 TBB327773:TCE327775 TKX327773:TMA327775 TUT327773:TVW327775 UEP327773:UFS327775 UOL327773:UPO327775 UYH327773:UZK327775 VID327773:VJG327775 VRZ327773:VTC327775 WBV327773:WCY327775 WLR327773:WMU327775 WVN327773:WWQ327775 D393309:AQ393311 JB393309:KE393311 SX393309:UA393311 ACT393309:ADW393311 AMP393309:ANS393311 AWL393309:AXO393311 BGH393309:BHK393311 BQD393309:BRG393311 BZZ393309:CBC393311 CJV393309:CKY393311 CTR393309:CUU393311 DDN393309:DEQ393311 DNJ393309:DOM393311 DXF393309:DYI393311 EHB393309:EIE393311 EQX393309:ESA393311 FAT393309:FBW393311 FKP393309:FLS393311 FUL393309:FVO393311 GEH393309:GFK393311 GOD393309:GPG393311 GXZ393309:GZC393311 HHV393309:HIY393311 HRR393309:HSU393311 IBN393309:ICQ393311 ILJ393309:IMM393311 IVF393309:IWI393311 JFB393309:JGE393311 JOX393309:JQA393311 JYT393309:JZW393311 KIP393309:KJS393311 KSL393309:KTO393311 LCH393309:LDK393311 LMD393309:LNG393311 LVZ393309:LXC393311 MFV393309:MGY393311 MPR393309:MQU393311 MZN393309:NAQ393311 NJJ393309:NKM393311 NTF393309:NUI393311 ODB393309:OEE393311 OMX393309:OOA393311 OWT393309:OXW393311 PGP393309:PHS393311 PQL393309:PRO393311 QAH393309:QBK393311 QKD393309:QLG393311 QTZ393309:QVC393311 RDV393309:REY393311 RNR393309:ROU393311 RXN393309:RYQ393311 SHJ393309:SIM393311 SRF393309:SSI393311 TBB393309:TCE393311 TKX393309:TMA393311 TUT393309:TVW393311 UEP393309:UFS393311 UOL393309:UPO393311 UYH393309:UZK393311 VID393309:VJG393311 VRZ393309:VTC393311 WBV393309:WCY393311 WLR393309:WMU393311 WVN393309:WWQ393311 D458845:AQ458847 JB458845:KE458847 SX458845:UA458847 ACT458845:ADW458847 AMP458845:ANS458847 AWL458845:AXO458847 BGH458845:BHK458847 BQD458845:BRG458847 BZZ458845:CBC458847 CJV458845:CKY458847 CTR458845:CUU458847 DDN458845:DEQ458847 DNJ458845:DOM458847 DXF458845:DYI458847 EHB458845:EIE458847 EQX458845:ESA458847 FAT458845:FBW458847 FKP458845:FLS458847 FUL458845:FVO458847 GEH458845:GFK458847 GOD458845:GPG458847 GXZ458845:GZC458847 HHV458845:HIY458847 HRR458845:HSU458847 IBN458845:ICQ458847 ILJ458845:IMM458847 IVF458845:IWI458847 JFB458845:JGE458847 JOX458845:JQA458847 JYT458845:JZW458847 KIP458845:KJS458847 KSL458845:KTO458847 LCH458845:LDK458847 LMD458845:LNG458847 LVZ458845:LXC458847 MFV458845:MGY458847 MPR458845:MQU458847 MZN458845:NAQ458847 NJJ458845:NKM458847 NTF458845:NUI458847 ODB458845:OEE458847 OMX458845:OOA458847 OWT458845:OXW458847 PGP458845:PHS458847 PQL458845:PRO458847 QAH458845:QBK458847 QKD458845:QLG458847 QTZ458845:QVC458847 RDV458845:REY458847 RNR458845:ROU458847 RXN458845:RYQ458847 SHJ458845:SIM458847 SRF458845:SSI458847 TBB458845:TCE458847 TKX458845:TMA458847 TUT458845:TVW458847 UEP458845:UFS458847 UOL458845:UPO458847 UYH458845:UZK458847 VID458845:VJG458847 VRZ458845:VTC458847 WBV458845:WCY458847 WLR458845:WMU458847 WVN458845:WWQ458847 D524381:AQ524383 JB524381:KE524383 SX524381:UA524383 ACT524381:ADW524383 AMP524381:ANS524383 AWL524381:AXO524383 BGH524381:BHK524383 BQD524381:BRG524383 BZZ524381:CBC524383 CJV524381:CKY524383 CTR524381:CUU524383 DDN524381:DEQ524383 DNJ524381:DOM524383 DXF524381:DYI524383 EHB524381:EIE524383 EQX524381:ESA524383 FAT524381:FBW524383 FKP524381:FLS524383 FUL524381:FVO524383 GEH524381:GFK524383 GOD524381:GPG524383 GXZ524381:GZC524383 HHV524381:HIY524383 HRR524381:HSU524383 IBN524381:ICQ524383 ILJ524381:IMM524383 IVF524381:IWI524383 JFB524381:JGE524383 JOX524381:JQA524383 JYT524381:JZW524383 KIP524381:KJS524383 KSL524381:KTO524383 LCH524381:LDK524383 LMD524381:LNG524383 LVZ524381:LXC524383 MFV524381:MGY524383 MPR524381:MQU524383 MZN524381:NAQ524383 NJJ524381:NKM524383 NTF524381:NUI524383 ODB524381:OEE524383 OMX524381:OOA524383 OWT524381:OXW524383 PGP524381:PHS524383 PQL524381:PRO524383 QAH524381:QBK524383 QKD524381:QLG524383 QTZ524381:QVC524383 RDV524381:REY524383 RNR524381:ROU524383 RXN524381:RYQ524383 SHJ524381:SIM524383 SRF524381:SSI524383 TBB524381:TCE524383 TKX524381:TMA524383 TUT524381:TVW524383 UEP524381:UFS524383 UOL524381:UPO524383 UYH524381:UZK524383 VID524381:VJG524383 VRZ524381:VTC524383 WBV524381:WCY524383 WLR524381:WMU524383 WVN524381:WWQ524383 D589917:AQ589919 JB589917:KE589919 SX589917:UA589919 ACT589917:ADW589919 AMP589917:ANS589919 AWL589917:AXO589919 BGH589917:BHK589919 BQD589917:BRG589919 BZZ589917:CBC589919 CJV589917:CKY589919 CTR589917:CUU589919 DDN589917:DEQ589919 DNJ589917:DOM589919 DXF589917:DYI589919 EHB589917:EIE589919 EQX589917:ESA589919 FAT589917:FBW589919 FKP589917:FLS589919 FUL589917:FVO589919 GEH589917:GFK589919 GOD589917:GPG589919 GXZ589917:GZC589919 HHV589917:HIY589919 HRR589917:HSU589919 IBN589917:ICQ589919 ILJ589917:IMM589919 IVF589917:IWI589919 JFB589917:JGE589919 JOX589917:JQA589919 JYT589917:JZW589919 KIP589917:KJS589919 KSL589917:KTO589919 LCH589917:LDK589919 LMD589917:LNG589919 LVZ589917:LXC589919 MFV589917:MGY589919 MPR589917:MQU589919 MZN589917:NAQ589919 NJJ589917:NKM589919 NTF589917:NUI589919 ODB589917:OEE589919 OMX589917:OOA589919 OWT589917:OXW589919 PGP589917:PHS589919 PQL589917:PRO589919 QAH589917:QBK589919 QKD589917:QLG589919 QTZ589917:QVC589919 RDV589917:REY589919 RNR589917:ROU589919 RXN589917:RYQ589919 SHJ589917:SIM589919 SRF589917:SSI589919 TBB589917:TCE589919 TKX589917:TMA589919 TUT589917:TVW589919 UEP589917:UFS589919 UOL589917:UPO589919 UYH589917:UZK589919 VID589917:VJG589919 VRZ589917:VTC589919 WBV589917:WCY589919 WLR589917:WMU589919 WVN589917:WWQ589919 D655453:AQ655455 JB655453:KE655455 SX655453:UA655455 ACT655453:ADW655455 AMP655453:ANS655455 AWL655453:AXO655455 BGH655453:BHK655455 BQD655453:BRG655455 BZZ655453:CBC655455 CJV655453:CKY655455 CTR655453:CUU655455 DDN655453:DEQ655455 DNJ655453:DOM655455 DXF655453:DYI655455 EHB655453:EIE655455 EQX655453:ESA655455 FAT655453:FBW655455 FKP655453:FLS655455 FUL655453:FVO655455 GEH655453:GFK655455 GOD655453:GPG655455 GXZ655453:GZC655455 HHV655453:HIY655455 HRR655453:HSU655455 IBN655453:ICQ655455 ILJ655453:IMM655455 IVF655453:IWI655455 JFB655453:JGE655455 JOX655453:JQA655455 JYT655453:JZW655455 KIP655453:KJS655455 KSL655453:KTO655455 LCH655453:LDK655455 LMD655453:LNG655455 LVZ655453:LXC655455 MFV655453:MGY655455 MPR655453:MQU655455 MZN655453:NAQ655455 NJJ655453:NKM655455 NTF655453:NUI655455 ODB655453:OEE655455 OMX655453:OOA655455 OWT655453:OXW655455 PGP655453:PHS655455 PQL655453:PRO655455 QAH655453:QBK655455 QKD655453:QLG655455 QTZ655453:QVC655455 RDV655453:REY655455 RNR655453:ROU655455 RXN655453:RYQ655455 SHJ655453:SIM655455 SRF655453:SSI655455 TBB655453:TCE655455 TKX655453:TMA655455 TUT655453:TVW655455 UEP655453:UFS655455 UOL655453:UPO655455 UYH655453:UZK655455 VID655453:VJG655455 VRZ655453:VTC655455 WBV655453:WCY655455 WLR655453:WMU655455 WVN655453:WWQ655455 D720989:AQ720991 JB720989:KE720991 SX720989:UA720991 ACT720989:ADW720991 AMP720989:ANS720991 AWL720989:AXO720991 BGH720989:BHK720991 BQD720989:BRG720991 BZZ720989:CBC720991 CJV720989:CKY720991 CTR720989:CUU720991 DDN720989:DEQ720991 DNJ720989:DOM720991 DXF720989:DYI720991 EHB720989:EIE720991 EQX720989:ESA720991 FAT720989:FBW720991 FKP720989:FLS720991 FUL720989:FVO720991 GEH720989:GFK720991 GOD720989:GPG720991 GXZ720989:GZC720991 HHV720989:HIY720991 HRR720989:HSU720991 IBN720989:ICQ720991 ILJ720989:IMM720991 IVF720989:IWI720991 JFB720989:JGE720991 JOX720989:JQA720991 JYT720989:JZW720991 KIP720989:KJS720991 KSL720989:KTO720991 LCH720989:LDK720991 LMD720989:LNG720991 LVZ720989:LXC720991 MFV720989:MGY720991 MPR720989:MQU720991 MZN720989:NAQ720991 NJJ720989:NKM720991 NTF720989:NUI720991 ODB720989:OEE720991 OMX720989:OOA720991 OWT720989:OXW720991 PGP720989:PHS720991 PQL720989:PRO720991 QAH720989:QBK720991 QKD720989:QLG720991 QTZ720989:QVC720991 RDV720989:REY720991 RNR720989:ROU720991 RXN720989:RYQ720991 SHJ720989:SIM720991 SRF720989:SSI720991 TBB720989:TCE720991 TKX720989:TMA720991 TUT720989:TVW720991 UEP720989:UFS720991 UOL720989:UPO720991 UYH720989:UZK720991 VID720989:VJG720991 VRZ720989:VTC720991 WBV720989:WCY720991 WLR720989:WMU720991 WVN720989:WWQ720991 D786525:AQ786527 JB786525:KE786527 SX786525:UA786527 ACT786525:ADW786527 AMP786525:ANS786527 AWL786525:AXO786527 BGH786525:BHK786527 BQD786525:BRG786527 BZZ786525:CBC786527 CJV786525:CKY786527 CTR786525:CUU786527 DDN786525:DEQ786527 DNJ786525:DOM786527 DXF786525:DYI786527 EHB786525:EIE786527 EQX786525:ESA786527 FAT786525:FBW786527 FKP786525:FLS786527 FUL786525:FVO786527 GEH786525:GFK786527 GOD786525:GPG786527 GXZ786525:GZC786527 HHV786525:HIY786527 HRR786525:HSU786527 IBN786525:ICQ786527 ILJ786525:IMM786527 IVF786525:IWI786527 JFB786525:JGE786527 JOX786525:JQA786527 JYT786525:JZW786527 KIP786525:KJS786527 KSL786525:KTO786527 LCH786525:LDK786527 LMD786525:LNG786527 LVZ786525:LXC786527 MFV786525:MGY786527 MPR786525:MQU786527 MZN786525:NAQ786527 NJJ786525:NKM786527 NTF786525:NUI786527 ODB786525:OEE786527 OMX786525:OOA786527 OWT786525:OXW786527 PGP786525:PHS786527 PQL786525:PRO786527 QAH786525:QBK786527 QKD786525:QLG786527 QTZ786525:QVC786527 RDV786525:REY786527 RNR786525:ROU786527 RXN786525:RYQ786527 SHJ786525:SIM786527 SRF786525:SSI786527 TBB786525:TCE786527 TKX786525:TMA786527 TUT786525:TVW786527 UEP786525:UFS786527 UOL786525:UPO786527 UYH786525:UZK786527 VID786525:VJG786527 VRZ786525:VTC786527 WBV786525:WCY786527 WLR786525:WMU786527 WVN786525:WWQ786527 D852061:AQ852063 JB852061:KE852063 SX852061:UA852063 ACT852061:ADW852063 AMP852061:ANS852063 AWL852061:AXO852063 BGH852061:BHK852063 BQD852061:BRG852063 BZZ852061:CBC852063 CJV852061:CKY852063 CTR852061:CUU852063 DDN852061:DEQ852063 DNJ852061:DOM852063 DXF852061:DYI852063 EHB852061:EIE852063 EQX852061:ESA852063 FAT852061:FBW852063 FKP852061:FLS852063 FUL852061:FVO852063 GEH852061:GFK852063 GOD852061:GPG852063 GXZ852061:GZC852063 HHV852061:HIY852063 HRR852061:HSU852063 IBN852061:ICQ852063 ILJ852061:IMM852063 IVF852061:IWI852063 JFB852061:JGE852063 JOX852061:JQA852063 JYT852061:JZW852063 KIP852061:KJS852063 KSL852061:KTO852063 LCH852061:LDK852063 LMD852061:LNG852063 LVZ852061:LXC852063 MFV852061:MGY852063 MPR852061:MQU852063 MZN852061:NAQ852063 NJJ852061:NKM852063 NTF852061:NUI852063 ODB852061:OEE852063 OMX852061:OOA852063 OWT852061:OXW852063 PGP852061:PHS852063 PQL852061:PRO852063 QAH852061:QBK852063 QKD852061:QLG852063 QTZ852061:QVC852063 RDV852061:REY852063 RNR852061:ROU852063 RXN852061:RYQ852063 SHJ852061:SIM852063 SRF852061:SSI852063 TBB852061:TCE852063 TKX852061:TMA852063 TUT852061:TVW852063 UEP852061:UFS852063 UOL852061:UPO852063 UYH852061:UZK852063 VID852061:VJG852063 VRZ852061:VTC852063 WBV852061:WCY852063 WLR852061:WMU852063 WVN852061:WWQ852063 D917597:AQ917599 JB917597:KE917599 SX917597:UA917599 ACT917597:ADW917599 AMP917597:ANS917599 AWL917597:AXO917599 BGH917597:BHK917599 BQD917597:BRG917599 BZZ917597:CBC917599 CJV917597:CKY917599 CTR917597:CUU917599 DDN917597:DEQ917599 DNJ917597:DOM917599 DXF917597:DYI917599 EHB917597:EIE917599 EQX917597:ESA917599 FAT917597:FBW917599 FKP917597:FLS917599 FUL917597:FVO917599 GEH917597:GFK917599 GOD917597:GPG917599 GXZ917597:GZC917599 HHV917597:HIY917599 HRR917597:HSU917599 IBN917597:ICQ917599 ILJ917597:IMM917599 IVF917597:IWI917599 JFB917597:JGE917599 JOX917597:JQA917599 JYT917597:JZW917599 KIP917597:KJS917599 KSL917597:KTO917599 LCH917597:LDK917599 LMD917597:LNG917599 LVZ917597:LXC917599 MFV917597:MGY917599 MPR917597:MQU917599 MZN917597:NAQ917599 NJJ917597:NKM917599 NTF917597:NUI917599 ODB917597:OEE917599 OMX917597:OOA917599 OWT917597:OXW917599 PGP917597:PHS917599 PQL917597:PRO917599 QAH917597:QBK917599 QKD917597:QLG917599 QTZ917597:QVC917599 RDV917597:REY917599 RNR917597:ROU917599 RXN917597:RYQ917599 SHJ917597:SIM917599 SRF917597:SSI917599 TBB917597:TCE917599 TKX917597:TMA917599 TUT917597:TVW917599 UEP917597:UFS917599 UOL917597:UPO917599 UYH917597:UZK917599 VID917597:VJG917599 VRZ917597:VTC917599 WBV917597:WCY917599 WLR917597:WMU917599 WVN917597:WWQ917599 D983133:AQ983135 JB983133:KE983135 SX983133:UA983135 ACT983133:ADW983135 AMP983133:ANS983135 AWL983133:AXO983135 BGH983133:BHK983135 BQD983133:BRG983135 BZZ983133:CBC983135 CJV983133:CKY983135 CTR983133:CUU983135 DDN983133:DEQ983135 DNJ983133:DOM983135 DXF983133:DYI983135 EHB983133:EIE983135 EQX983133:ESA983135 FAT983133:FBW983135 FKP983133:FLS983135 FUL983133:FVO983135 GEH983133:GFK983135 GOD983133:GPG983135 GXZ983133:GZC983135 HHV983133:HIY983135 HRR983133:HSU983135 IBN983133:ICQ983135 ILJ983133:IMM983135 IVF983133:IWI983135 JFB983133:JGE983135 JOX983133:JQA983135 JYT983133:JZW983135 KIP983133:KJS983135 KSL983133:KTO983135 LCH983133:LDK983135 LMD983133:LNG983135 LVZ983133:LXC983135 MFV983133:MGY983135 MPR983133:MQU983135 MZN983133:NAQ983135 NJJ983133:NKM983135 NTF983133:NUI983135 ODB983133:OEE983135 OMX983133:OOA983135 OWT983133:OXW983135 PGP983133:PHS983135 PQL983133:PRO983135 QAH983133:QBK983135 QKD983133:QLG983135 QTZ983133:QVC983135 RDV983133:REY983135 RNR983133:ROU983135 RXN983133:RYQ983135 SHJ983133:SIM983135 SRF983133:SSI983135 TBB983133:TCE983135 TKX983133:TMA983135 TUT983133:TVW983135 UEP983133:UFS983135 UOL983133:UPO983135 UYH983133:UZK983135 VID983133:VJG983135 VRZ983133:VTC983135 WBV983133:WCY983135 WLR983133:WMU983135 WVN983133:WWQ983135 VRZ137:VTC141 JB116:KE116 SX116:UA116 ACT116:ADW116 AMP116:ANS116 AWL116:AXO116 BGH116:BHK116 BQD116:BRG116 BZZ116:CBC116 CJV116:CKY116 CTR116:CUU116 DDN116:DEQ116 DNJ116:DOM116 DXF116:DYI116 EHB116:EIE116 EQX116:ESA116 FAT116:FBW116 FKP116:FLS116 FUL116:FVO116 GEH116:GFK116 GOD116:GPG116 GXZ116:GZC116 HHV116:HIY116 HRR116:HSU116 IBN116:ICQ116 ILJ116:IMM116 IVF116:IWI116 JFB116:JGE116 JOX116:JQA116 JYT116:JZW116 KIP116:KJS116 KSL116:KTO116 LCH116:LDK116 LMD116:LNG116 LVZ116:LXC116 MFV116:MGY116 MPR116:MQU116 MZN116:NAQ116 NJJ116:NKM116 NTF116:NUI116 ODB116:OEE116 OMX116:OOA116 OWT116:OXW116 PGP116:PHS116 PQL116:PRO116 QAH116:QBK116 QKD116:QLG116 QTZ116:QVC116 RDV116:REY116 RNR116:ROU116 RXN116:RYQ116 SHJ116:SIM116 SRF116:SSI116 TBB116:TCE116 TKX116:TMA116 TUT116:TVW116 UEP116:UFS116 UOL116:UPO116 UYH116:UZK116 VID116:VJG116 VRZ116:VTC116 WBV116:WCY116 WLR116:WMU116 WVN116:WWQ116 D65635:AQ65635 JB65635:KE65635 SX65635:UA65635 ACT65635:ADW65635 AMP65635:ANS65635 AWL65635:AXO65635 BGH65635:BHK65635 BQD65635:BRG65635 BZZ65635:CBC65635 CJV65635:CKY65635 CTR65635:CUU65635 DDN65635:DEQ65635 DNJ65635:DOM65635 DXF65635:DYI65635 EHB65635:EIE65635 EQX65635:ESA65635 FAT65635:FBW65635 FKP65635:FLS65635 FUL65635:FVO65635 GEH65635:GFK65635 GOD65635:GPG65635 GXZ65635:GZC65635 HHV65635:HIY65635 HRR65635:HSU65635 IBN65635:ICQ65635 ILJ65635:IMM65635 IVF65635:IWI65635 JFB65635:JGE65635 JOX65635:JQA65635 JYT65635:JZW65635 KIP65635:KJS65635 KSL65635:KTO65635 LCH65635:LDK65635 LMD65635:LNG65635 LVZ65635:LXC65635 MFV65635:MGY65635 MPR65635:MQU65635 MZN65635:NAQ65635 NJJ65635:NKM65635 NTF65635:NUI65635 ODB65635:OEE65635 OMX65635:OOA65635 OWT65635:OXW65635 PGP65635:PHS65635 PQL65635:PRO65635 QAH65635:QBK65635 QKD65635:QLG65635 QTZ65635:QVC65635 RDV65635:REY65635 RNR65635:ROU65635 RXN65635:RYQ65635 SHJ65635:SIM65635 SRF65635:SSI65635 TBB65635:TCE65635 TKX65635:TMA65635 TUT65635:TVW65635 UEP65635:UFS65635 UOL65635:UPO65635 UYH65635:UZK65635 VID65635:VJG65635 VRZ65635:VTC65635 WBV65635:WCY65635 WLR65635:WMU65635 WVN65635:WWQ65635 D131171:AQ131171 JB131171:KE131171 SX131171:UA131171 ACT131171:ADW131171 AMP131171:ANS131171 AWL131171:AXO131171 BGH131171:BHK131171 BQD131171:BRG131171 BZZ131171:CBC131171 CJV131171:CKY131171 CTR131171:CUU131171 DDN131171:DEQ131171 DNJ131171:DOM131171 DXF131171:DYI131171 EHB131171:EIE131171 EQX131171:ESA131171 FAT131171:FBW131171 FKP131171:FLS131171 FUL131171:FVO131171 GEH131171:GFK131171 GOD131171:GPG131171 GXZ131171:GZC131171 HHV131171:HIY131171 HRR131171:HSU131171 IBN131171:ICQ131171 ILJ131171:IMM131171 IVF131171:IWI131171 JFB131171:JGE131171 JOX131171:JQA131171 JYT131171:JZW131171 KIP131171:KJS131171 KSL131171:KTO131171 LCH131171:LDK131171 LMD131171:LNG131171 LVZ131171:LXC131171 MFV131171:MGY131171 MPR131171:MQU131171 MZN131171:NAQ131171 NJJ131171:NKM131171 NTF131171:NUI131171 ODB131171:OEE131171 OMX131171:OOA131171 OWT131171:OXW131171 PGP131171:PHS131171 PQL131171:PRO131171 QAH131171:QBK131171 QKD131171:QLG131171 QTZ131171:QVC131171 RDV131171:REY131171 RNR131171:ROU131171 RXN131171:RYQ131171 SHJ131171:SIM131171 SRF131171:SSI131171 TBB131171:TCE131171 TKX131171:TMA131171 TUT131171:TVW131171 UEP131171:UFS131171 UOL131171:UPO131171 UYH131171:UZK131171 VID131171:VJG131171 VRZ131171:VTC131171 WBV131171:WCY131171 WLR131171:WMU131171 WVN131171:WWQ131171 D196707:AQ196707 JB196707:KE196707 SX196707:UA196707 ACT196707:ADW196707 AMP196707:ANS196707 AWL196707:AXO196707 BGH196707:BHK196707 BQD196707:BRG196707 BZZ196707:CBC196707 CJV196707:CKY196707 CTR196707:CUU196707 DDN196707:DEQ196707 DNJ196707:DOM196707 DXF196707:DYI196707 EHB196707:EIE196707 EQX196707:ESA196707 FAT196707:FBW196707 FKP196707:FLS196707 FUL196707:FVO196707 GEH196707:GFK196707 GOD196707:GPG196707 GXZ196707:GZC196707 HHV196707:HIY196707 HRR196707:HSU196707 IBN196707:ICQ196707 ILJ196707:IMM196707 IVF196707:IWI196707 JFB196707:JGE196707 JOX196707:JQA196707 JYT196707:JZW196707 KIP196707:KJS196707 KSL196707:KTO196707 LCH196707:LDK196707 LMD196707:LNG196707 LVZ196707:LXC196707 MFV196707:MGY196707 MPR196707:MQU196707 MZN196707:NAQ196707 NJJ196707:NKM196707 NTF196707:NUI196707 ODB196707:OEE196707 OMX196707:OOA196707 OWT196707:OXW196707 PGP196707:PHS196707 PQL196707:PRO196707 QAH196707:QBK196707 QKD196707:QLG196707 QTZ196707:QVC196707 RDV196707:REY196707 RNR196707:ROU196707 RXN196707:RYQ196707 SHJ196707:SIM196707 SRF196707:SSI196707 TBB196707:TCE196707 TKX196707:TMA196707 TUT196707:TVW196707 UEP196707:UFS196707 UOL196707:UPO196707 UYH196707:UZK196707 VID196707:VJG196707 VRZ196707:VTC196707 WBV196707:WCY196707 WLR196707:WMU196707 WVN196707:WWQ196707 D262243:AQ262243 JB262243:KE262243 SX262243:UA262243 ACT262243:ADW262243 AMP262243:ANS262243 AWL262243:AXO262243 BGH262243:BHK262243 BQD262243:BRG262243 BZZ262243:CBC262243 CJV262243:CKY262243 CTR262243:CUU262243 DDN262243:DEQ262243 DNJ262243:DOM262243 DXF262243:DYI262243 EHB262243:EIE262243 EQX262243:ESA262243 FAT262243:FBW262243 FKP262243:FLS262243 FUL262243:FVO262243 GEH262243:GFK262243 GOD262243:GPG262243 GXZ262243:GZC262243 HHV262243:HIY262243 HRR262243:HSU262243 IBN262243:ICQ262243 ILJ262243:IMM262243 IVF262243:IWI262243 JFB262243:JGE262243 JOX262243:JQA262243 JYT262243:JZW262243 KIP262243:KJS262243 KSL262243:KTO262243 LCH262243:LDK262243 LMD262243:LNG262243 LVZ262243:LXC262243 MFV262243:MGY262243 MPR262243:MQU262243 MZN262243:NAQ262243 NJJ262243:NKM262243 NTF262243:NUI262243 ODB262243:OEE262243 OMX262243:OOA262243 OWT262243:OXW262243 PGP262243:PHS262243 PQL262243:PRO262243 QAH262243:QBK262243 QKD262243:QLG262243 QTZ262243:QVC262243 RDV262243:REY262243 RNR262243:ROU262243 RXN262243:RYQ262243 SHJ262243:SIM262243 SRF262243:SSI262243 TBB262243:TCE262243 TKX262243:TMA262243 TUT262243:TVW262243 UEP262243:UFS262243 UOL262243:UPO262243 UYH262243:UZK262243 VID262243:VJG262243 VRZ262243:VTC262243 WBV262243:WCY262243 WLR262243:WMU262243 WVN262243:WWQ262243 D327779:AQ327779 JB327779:KE327779 SX327779:UA327779 ACT327779:ADW327779 AMP327779:ANS327779 AWL327779:AXO327779 BGH327779:BHK327779 BQD327779:BRG327779 BZZ327779:CBC327779 CJV327779:CKY327779 CTR327779:CUU327779 DDN327779:DEQ327779 DNJ327779:DOM327779 DXF327779:DYI327779 EHB327779:EIE327779 EQX327779:ESA327779 FAT327779:FBW327779 FKP327779:FLS327779 FUL327779:FVO327779 GEH327779:GFK327779 GOD327779:GPG327779 GXZ327779:GZC327779 HHV327779:HIY327779 HRR327779:HSU327779 IBN327779:ICQ327779 ILJ327779:IMM327779 IVF327779:IWI327779 JFB327779:JGE327779 JOX327779:JQA327779 JYT327779:JZW327779 KIP327779:KJS327779 KSL327779:KTO327779 LCH327779:LDK327779 LMD327779:LNG327779 LVZ327779:LXC327779 MFV327779:MGY327779 MPR327779:MQU327779 MZN327779:NAQ327779 NJJ327779:NKM327779 NTF327779:NUI327779 ODB327779:OEE327779 OMX327779:OOA327779 OWT327779:OXW327779 PGP327779:PHS327779 PQL327779:PRO327779 QAH327779:QBK327779 QKD327779:QLG327779 QTZ327779:QVC327779 RDV327779:REY327779 RNR327779:ROU327779 RXN327779:RYQ327779 SHJ327779:SIM327779 SRF327779:SSI327779 TBB327779:TCE327779 TKX327779:TMA327779 TUT327779:TVW327779 UEP327779:UFS327779 UOL327779:UPO327779 UYH327779:UZK327779 VID327779:VJG327779 VRZ327779:VTC327779 WBV327779:WCY327779 WLR327779:WMU327779 WVN327779:WWQ327779 D393315:AQ393315 JB393315:KE393315 SX393315:UA393315 ACT393315:ADW393315 AMP393315:ANS393315 AWL393315:AXO393315 BGH393315:BHK393315 BQD393315:BRG393315 BZZ393315:CBC393315 CJV393315:CKY393315 CTR393315:CUU393315 DDN393315:DEQ393315 DNJ393315:DOM393315 DXF393315:DYI393315 EHB393315:EIE393315 EQX393315:ESA393315 FAT393315:FBW393315 FKP393315:FLS393315 FUL393315:FVO393315 GEH393315:GFK393315 GOD393315:GPG393315 GXZ393315:GZC393315 HHV393315:HIY393315 HRR393315:HSU393315 IBN393315:ICQ393315 ILJ393315:IMM393315 IVF393315:IWI393315 JFB393315:JGE393315 JOX393315:JQA393315 JYT393315:JZW393315 KIP393315:KJS393315 KSL393315:KTO393315 LCH393315:LDK393315 LMD393315:LNG393315 LVZ393315:LXC393315 MFV393315:MGY393315 MPR393315:MQU393315 MZN393315:NAQ393315 NJJ393315:NKM393315 NTF393315:NUI393315 ODB393315:OEE393315 OMX393315:OOA393315 OWT393315:OXW393315 PGP393315:PHS393315 PQL393315:PRO393315 QAH393315:QBK393315 QKD393315:QLG393315 QTZ393315:QVC393315 RDV393315:REY393315 RNR393315:ROU393315 RXN393315:RYQ393315 SHJ393315:SIM393315 SRF393315:SSI393315 TBB393315:TCE393315 TKX393315:TMA393315 TUT393315:TVW393315 UEP393315:UFS393315 UOL393315:UPO393315 UYH393315:UZK393315 VID393315:VJG393315 VRZ393315:VTC393315 WBV393315:WCY393315 WLR393315:WMU393315 WVN393315:WWQ393315 D458851:AQ458851 JB458851:KE458851 SX458851:UA458851 ACT458851:ADW458851 AMP458851:ANS458851 AWL458851:AXO458851 BGH458851:BHK458851 BQD458851:BRG458851 BZZ458851:CBC458851 CJV458851:CKY458851 CTR458851:CUU458851 DDN458851:DEQ458851 DNJ458851:DOM458851 DXF458851:DYI458851 EHB458851:EIE458851 EQX458851:ESA458851 FAT458851:FBW458851 FKP458851:FLS458851 FUL458851:FVO458851 GEH458851:GFK458851 GOD458851:GPG458851 GXZ458851:GZC458851 HHV458851:HIY458851 HRR458851:HSU458851 IBN458851:ICQ458851 ILJ458851:IMM458851 IVF458851:IWI458851 JFB458851:JGE458851 JOX458851:JQA458851 JYT458851:JZW458851 KIP458851:KJS458851 KSL458851:KTO458851 LCH458851:LDK458851 LMD458851:LNG458851 LVZ458851:LXC458851 MFV458851:MGY458851 MPR458851:MQU458851 MZN458851:NAQ458851 NJJ458851:NKM458851 NTF458851:NUI458851 ODB458851:OEE458851 OMX458851:OOA458851 OWT458851:OXW458851 PGP458851:PHS458851 PQL458851:PRO458851 QAH458851:QBK458851 QKD458851:QLG458851 QTZ458851:QVC458851 RDV458851:REY458851 RNR458851:ROU458851 RXN458851:RYQ458851 SHJ458851:SIM458851 SRF458851:SSI458851 TBB458851:TCE458851 TKX458851:TMA458851 TUT458851:TVW458851 UEP458851:UFS458851 UOL458851:UPO458851 UYH458851:UZK458851 VID458851:VJG458851 VRZ458851:VTC458851 WBV458851:WCY458851 WLR458851:WMU458851 WVN458851:WWQ458851 D524387:AQ524387 JB524387:KE524387 SX524387:UA524387 ACT524387:ADW524387 AMP524387:ANS524387 AWL524387:AXO524387 BGH524387:BHK524387 BQD524387:BRG524387 BZZ524387:CBC524387 CJV524387:CKY524387 CTR524387:CUU524387 DDN524387:DEQ524387 DNJ524387:DOM524387 DXF524387:DYI524387 EHB524387:EIE524387 EQX524387:ESA524387 FAT524387:FBW524387 FKP524387:FLS524387 FUL524387:FVO524387 GEH524387:GFK524387 GOD524387:GPG524387 GXZ524387:GZC524387 HHV524387:HIY524387 HRR524387:HSU524387 IBN524387:ICQ524387 ILJ524387:IMM524387 IVF524387:IWI524387 JFB524387:JGE524387 JOX524387:JQA524387 JYT524387:JZW524387 KIP524387:KJS524387 KSL524387:KTO524387 LCH524387:LDK524387 LMD524387:LNG524387 LVZ524387:LXC524387 MFV524387:MGY524387 MPR524387:MQU524387 MZN524387:NAQ524387 NJJ524387:NKM524387 NTF524387:NUI524387 ODB524387:OEE524387 OMX524387:OOA524387 OWT524387:OXW524387 PGP524387:PHS524387 PQL524387:PRO524387 QAH524387:QBK524387 QKD524387:QLG524387 QTZ524387:QVC524387 RDV524387:REY524387 RNR524387:ROU524387 RXN524387:RYQ524387 SHJ524387:SIM524387 SRF524387:SSI524387 TBB524387:TCE524387 TKX524387:TMA524387 TUT524387:TVW524387 UEP524387:UFS524387 UOL524387:UPO524387 UYH524387:UZK524387 VID524387:VJG524387 VRZ524387:VTC524387 WBV524387:WCY524387 WLR524387:WMU524387 WVN524387:WWQ524387 D589923:AQ589923 JB589923:KE589923 SX589923:UA589923 ACT589923:ADW589923 AMP589923:ANS589923 AWL589923:AXO589923 BGH589923:BHK589923 BQD589923:BRG589923 BZZ589923:CBC589923 CJV589923:CKY589923 CTR589923:CUU589923 DDN589923:DEQ589923 DNJ589923:DOM589923 DXF589923:DYI589923 EHB589923:EIE589923 EQX589923:ESA589923 FAT589923:FBW589923 FKP589923:FLS589923 FUL589923:FVO589923 GEH589923:GFK589923 GOD589923:GPG589923 GXZ589923:GZC589923 HHV589923:HIY589923 HRR589923:HSU589923 IBN589923:ICQ589923 ILJ589923:IMM589923 IVF589923:IWI589923 JFB589923:JGE589923 JOX589923:JQA589923 JYT589923:JZW589923 KIP589923:KJS589923 KSL589923:KTO589923 LCH589923:LDK589923 LMD589923:LNG589923 LVZ589923:LXC589923 MFV589923:MGY589923 MPR589923:MQU589923 MZN589923:NAQ589923 NJJ589923:NKM589923 NTF589923:NUI589923 ODB589923:OEE589923 OMX589923:OOA589923 OWT589923:OXW589923 PGP589923:PHS589923 PQL589923:PRO589923 QAH589923:QBK589923 QKD589923:QLG589923 QTZ589923:QVC589923 RDV589923:REY589923 RNR589923:ROU589923 RXN589923:RYQ589923 SHJ589923:SIM589923 SRF589923:SSI589923 TBB589923:TCE589923 TKX589923:TMA589923 TUT589923:TVW589923 UEP589923:UFS589923 UOL589923:UPO589923 UYH589923:UZK589923 VID589923:VJG589923 VRZ589923:VTC589923 WBV589923:WCY589923 WLR589923:WMU589923 WVN589923:WWQ589923 D655459:AQ655459 JB655459:KE655459 SX655459:UA655459 ACT655459:ADW655459 AMP655459:ANS655459 AWL655459:AXO655459 BGH655459:BHK655459 BQD655459:BRG655459 BZZ655459:CBC655459 CJV655459:CKY655459 CTR655459:CUU655459 DDN655459:DEQ655459 DNJ655459:DOM655459 DXF655459:DYI655459 EHB655459:EIE655459 EQX655459:ESA655459 FAT655459:FBW655459 FKP655459:FLS655459 FUL655459:FVO655459 GEH655459:GFK655459 GOD655459:GPG655459 GXZ655459:GZC655459 HHV655459:HIY655459 HRR655459:HSU655459 IBN655459:ICQ655459 ILJ655459:IMM655459 IVF655459:IWI655459 JFB655459:JGE655459 JOX655459:JQA655459 JYT655459:JZW655459 KIP655459:KJS655459 KSL655459:KTO655459 LCH655459:LDK655459 LMD655459:LNG655459 LVZ655459:LXC655459 MFV655459:MGY655459 MPR655459:MQU655459 MZN655459:NAQ655459 NJJ655459:NKM655459 NTF655459:NUI655459 ODB655459:OEE655459 OMX655459:OOA655459 OWT655459:OXW655459 PGP655459:PHS655459 PQL655459:PRO655459 QAH655459:QBK655459 QKD655459:QLG655459 QTZ655459:QVC655459 RDV655459:REY655459 RNR655459:ROU655459 RXN655459:RYQ655459 SHJ655459:SIM655459 SRF655459:SSI655459 TBB655459:TCE655459 TKX655459:TMA655459 TUT655459:TVW655459 UEP655459:UFS655459 UOL655459:UPO655459 UYH655459:UZK655459 VID655459:VJG655459 VRZ655459:VTC655459 WBV655459:WCY655459 WLR655459:WMU655459 WVN655459:WWQ655459 D720995:AQ720995 JB720995:KE720995 SX720995:UA720995 ACT720995:ADW720995 AMP720995:ANS720995 AWL720995:AXO720995 BGH720995:BHK720995 BQD720995:BRG720995 BZZ720995:CBC720995 CJV720995:CKY720995 CTR720995:CUU720995 DDN720995:DEQ720995 DNJ720995:DOM720995 DXF720995:DYI720995 EHB720995:EIE720995 EQX720995:ESA720995 FAT720995:FBW720995 FKP720995:FLS720995 FUL720995:FVO720995 GEH720995:GFK720995 GOD720995:GPG720995 GXZ720995:GZC720995 HHV720995:HIY720995 HRR720995:HSU720995 IBN720995:ICQ720995 ILJ720995:IMM720995 IVF720995:IWI720995 JFB720995:JGE720995 JOX720995:JQA720995 JYT720995:JZW720995 KIP720995:KJS720995 KSL720995:KTO720995 LCH720995:LDK720995 LMD720995:LNG720995 LVZ720995:LXC720995 MFV720995:MGY720995 MPR720995:MQU720995 MZN720995:NAQ720995 NJJ720995:NKM720995 NTF720995:NUI720995 ODB720995:OEE720995 OMX720995:OOA720995 OWT720995:OXW720995 PGP720995:PHS720995 PQL720995:PRO720995 QAH720995:QBK720995 QKD720995:QLG720995 QTZ720995:QVC720995 RDV720995:REY720995 RNR720995:ROU720995 RXN720995:RYQ720995 SHJ720995:SIM720995 SRF720995:SSI720995 TBB720995:TCE720995 TKX720995:TMA720995 TUT720995:TVW720995 UEP720995:UFS720995 UOL720995:UPO720995 UYH720995:UZK720995 VID720995:VJG720995 VRZ720995:VTC720995 WBV720995:WCY720995 WLR720995:WMU720995 WVN720995:WWQ720995 D786531:AQ786531 JB786531:KE786531 SX786531:UA786531 ACT786531:ADW786531 AMP786531:ANS786531 AWL786531:AXO786531 BGH786531:BHK786531 BQD786531:BRG786531 BZZ786531:CBC786531 CJV786531:CKY786531 CTR786531:CUU786531 DDN786531:DEQ786531 DNJ786531:DOM786531 DXF786531:DYI786531 EHB786531:EIE786531 EQX786531:ESA786531 FAT786531:FBW786531 FKP786531:FLS786531 FUL786531:FVO786531 GEH786531:GFK786531 GOD786531:GPG786531 GXZ786531:GZC786531 HHV786531:HIY786531 HRR786531:HSU786531 IBN786531:ICQ786531 ILJ786531:IMM786531 IVF786531:IWI786531 JFB786531:JGE786531 JOX786531:JQA786531 JYT786531:JZW786531 KIP786531:KJS786531 KSL786531:KTO786531 LCH786531:LDK786531 LMD786531:LNG786531 LVZ786531:LXC786531 MFV786531:MGY786531 MPR786531:MQU786531 MZN786531:NAQ786531 NJJ786531:NKM786531 NTF786531:NUI786531 ODB786531:OEE786531 OMX786531:OOA786531 OWT786531:OXW786531 PGP786531:PHS786531 PQL786531:PRO786531 QAH786531:QBK786531 QKD786531:QLG786531 QTZ786531:QVC786531 RDV786531:REY786531 RNR786531:ROU786531 RXN786531:RYQ786531 SHJ786531:SIM786531 SRF786531:SSI786531 TBB786531:TCE786531 TKX786531:TMA786531 TUT786531:TVW786531 UEP786531:UFS786531 UOL786531:UPO786531 UYH786531:UZK786531 VID786531:VJG786531 VRZ786531:VTC786531 WBV786531:WCY786531 WLR786531:WMU786531 WVN786531:WWQ786531 D852067:AQ852067 JB852067:KE852067 SX852067:UA852067 ACT852067:ADW852067 AMP852067:ANS852067 AWL852067:AXO852067 BGH852067:BHK852067 BQD852067:BRG852067 BZZ852067:CBC852067 CJV852067:CKY852067 CTR852067:CUU852067 DDN852067:DEQ852067 DNJ852067:DOM852067 DXF852067:DYI852067 EHB852067:EIE852067 EQX852067:ESA852067 FAT852067:FBW852067 FKP852067:FLS852067 FUL852067:FVO852067 GEH852067:GFK852067 GOD852067:GPG852067 GXZ852067:GZC852067 HHV852067:HIY852067 HRR852067:HSU852067 IBN852067:ICQ852067 ILJ852067:IMM852067 IVF852067:IWI852067 JFB852067:JGE852067 JOX852067:JQA852067 JYT852067:JZW852067 KIP852067:KJS852067 KSL852067:KTO852067 LCH852067:LDK852067 LMD852067:LNG852067 LVZ852067:LXC852067 MFV852067:MGY852067 MPR852067:MQU852067 MZN852067:NAQ852067 NJJ852067:NKM852067 NTF852067:NUI852067 ODB852067:OEE852067 OMX852067:OOA852067 OWT852067:OXW852067 PGP852067:PHS852067 PQL852067:PRO852067 QAH852067:QBK852067 QKD852067:QLG852067 QTZ852067:QVC852067 RDV852067:REY852067 RNR852067:ROU852067 RXN852067:RYQ852067 SHJ852067:SIM852067 SRF852067:SSI852067 TBB852067:TCE852067 TKX852067:TMA852067 TUT852067:TVW852067 UEP852067:UFS852067 UOL852067:UPO852067 UYH852067:UZK852067 VID852067:VJG852067 VRZ852067:VTC852067 WBV852067:WCY852067 WLR852067:WMU852067 WVN852067:WWQ852067 D917603:AQ917603 JB917603:KE917603 SX917603:UA917603 ACT917603:ADW917603 AMP917603:ANS917603 AWL917603:AXO917603 BGH917603:BHK917603 BQD917603:BRG917603 BZZ917603:CBC917603 CJV917603:CKY917603 CTR917603:CUU917603 DDN917603:DEQ917603 DNJ917603:DOM917603 DXF917603:DYI917603 EHB917603:EIE917603 EQX917603:ESA917603 FAT917603:FBW917603 FKP917603:FLS917603 FUL917603:FVO917603 GEH917603:GFK917603 GOD917603:GPG917603 GXZ917603:GZC917603 HHV917603:HIY917603 HRR917603:HSU917603 IBN917603:ICQ917603 ILJ917603:IMM917603 IVF917603:IWI917603 JFB917603:JGE917603 JOX917603:JQA917603 JYT917603:JZW917603 KIP917603:KJS917603 KSL917603:KTO917603 LCH917603:LDK917603 LMD917603:LNG917603 LVZ917603:LXC917603 MFV917603:MGY917603 MPR917603:MQU917603 MZN917603:NAQ917603 NJJ917603:NKM917603 NTF917603:NUI917603 ODB917603:OEE917603 OMX917603:OOA917603 OWT917603:OXW917603 PGP917603:PHS917603 PQL917603:PRO917603 QAH917603:QBK917603 QKD917603:QLG917603 QTZ917603:QVC917603 RDV917603:REY917603 RNR917603:ROU917603 RXN917603:RYQ917603 SHJ917603:SIM917603 SRF917603:SSI917603 TBB917603:TCE917603 TKX917603:TMA917603 TUT917603:TVW917603 UEP917603:UFS917603 UOL917603:UPO917603 UYH917603:UZK917603 VID917603:VJG917603 VRZ917603:VTC917603 WBV917603:WCY917603 WLR917603:WMU917603 WVN917603:WWQ917603 D983139:AQ983139 JB983139:KE983139 SX983139:UA983139 ACT983139:ADW983139 AMP983139:ANS983139 AWL983139:AXO983139 BGH983139:BHK983139 BQD983139:BRG983139 BZZ983139:CBC983139 CJV983139:CKY983139 CTR983139:CUU983139 DDN983139:DEQ983139 DNJ983139:DOM983139 DXF983139:DYI983139 EHB983139:EIE983139 EQX983139:ESA983139 FAT983139:FBW983139 FKP983139:FLS983139 FUL983139:FVO983139 GEH983139:GFK983139 GOD983139:GPG983139 GXZ983139:GZC983139 HHV983139:HIY983139 HRR983139:HSU983139 IBN983139:ICQ983139 ILJ983139:IMM983139 IVF983139:IWI983139 JFB983139:JGE983139 JOX983139:JQA983139 JYT983139:JZW983139 KIP983139:KJS983139 KSL983139:KTO983139 LCH983139:LDK983139 LMD983139:LNG983139 LVZ983139:LXC983139 MFV983139:MGY983139 MPR983139:MQU983139 MZN983139:NAQ983139 NJJ983139:NKM983139 NTF983139:NUI983139 ODB983139:OEE983139 OMX983139:OOA983139 OWT983139:OXW983139 PGP983139:PHS983139 PQL983139:PRO983139 QAH983139:QBK983139 QKD983139:QLG983139 QTZ983139:QVC983139 RDV983139:REY983139 RNR983139:ROU983139 RXN983139:RYQ983139 SHJ983139:SIM983139 SRF983139:SSI983139 TBB983139:TCE983139 TKX983139:TMA983139 TUT983139:TVW983139 UEP983139:UFS983139 UOL983139:UPO983139 UYH983139:UZK983139 VID983139:VJG983139 VRZ983139:VTC983139 WBV983139:WCY983139 WLR983139:WMU983139 WVN983139:WWQ983139 VID137:VJG141 D65643:AQ65643 JB65643:KE65643 SX65643:UA65643 ACT65643:ADW65643 AMP65643:ANS65643 AWL65643:AXO65643 BGH65643:BHK65643 BQD65643:BRG65643 BZZ65643:CBC65643 CJV65643:CKY65643 CTR65643:CUU65643 DDN65643:DEQ65643 DNJ65643:DOM65643 DXF65643:DYI65643 EHB65643:EIE65643 EQX65643:ESA65643 FAT65643:FBW65643 FKP65643:FLS65643 FUL65643:FVO65643 GEH65643:GFK65643 GOD65643:GPG65643 GXZ65643:GZC65643 HHV65643:HIY65643 HRR65643:HSU65643 IBN65643:ICQ65643 ILJ65643:IMM65643 IVF65643:IWI65643 JFB65643:JGE65643 JOX65643:JQA65643 JYT65643:JZW65643 KIP65643:KJS65643 KSL65643:KTO65643 LCH65643:LDK65643 LMD65643:LNG65643 LVZ65643:LXC65643 MFV65643:MGY65643 MPR65643:MQU65643 MZN65643:NAQ65643 NJJ65643:NKM65643 NTF65643:NUI65643 ODB65643:OEE65643 OMX65643:OOA65643 OWT65643:OXW65643 PGP65643:PHS65643 PQL65643:PRO65643 QAH65643:QBK65643 QKD65643:QLG65643 QTZ65643:QVC65643 RDV65643:REY65643 RNR65643:ROU65643 RXN65643:RYQ65643 SHJ65643:SIM65643 SRF65643:SSI65643 TBB65643:TCE65643 TKX65643:TMA65643 TUT65643:TVW65643 UEP65643:UFS65643 UOL65643:UPO65643 UYH65643:UZK65643 VID65643:VJG65643 VRZ65643:VTC65643 WBV65643:WCY65643 WLR65643:WMU65643 WVN65643:WWQ65643 D131179:AQ131179 JB131179:KE131179 SX131179:UA131179 ACT131179:ADW131179 AMP131179:ANS131179 AWL131179:AXO131179 BGH131179:BHK131179 BQD131179:BRG131179 BZZ131179:CBC131179 CJV131179:CKY131179 CTR131179:CUU131179 DDN131179:DEQ131179 DNJ131179:DOM131179 DXF131179:DYI131179 EHB131179:EIE131179 EQX131179:ESA131179 FAT131179:FBW131179 FKP131179:FLS131179 FUL131179:FVO131179 GEH131179:GFK131179 GOD131179:GPG131179 GXZ131179:GZC131179 HHV131179:HIY131179 HRR131179:HSU131179 IBN131179:ICQ131179 ILJ131179:IMM131179 IVF131179:IWI131179 JFB131179:JGE131179 JOX131179:JQA131179 JYT131179:JZW131179 KIP131179:KJS131179 KSL131179:KTO131179 LCH131179:LDK131179 LMD131179:LNG131179 LVZ131179:LXC131179 MFV131179:MGY131179 MPR131179:MQU131179 MZN131179:NAQ131179 NJJ131179:NKM131179 NTF131179:NUI131179 ODB131179:OEE131179 OMX131179:OOA131179 OWT131179:OXW131179 PGP131179:PHS131179 PQL131179:PRO131179 QAH131179:QBK131179 QKD131179:QLG131179 QTZ131179:QVC131179 RDV131179:REY131179 RNR131179:ROU131179 RXN131179:RYQ131179 SHJ131179:SIM131179 SRF131179:SSI131179 TBB131179:TCE131179 TKX131179:TMA131179 TUT131179:TVW131179 UEP131179:UFS131179 UOL131179:UPO131179 UYH131179:UZK131179 VID131179:VJG131179 VRZ131179:VTC131179 WBV131179:WCY131179 WLR131179:WMU131179 WVN131179:WWQ131179 D196715:AQ196715 JB196715:KE196715 SX196715:UA196715 ACT196715:ADW196715 AMP196715:ANS196715 AWL196715:AXO196715 BGH196715:BHK196715 BQD196715:BRG196715 BZZ196715:CBC196715 CJV196715:CKY196715 CTR196715:CUU196715 DDN196715:DEQ196715 DNJ196715:DOM196715 DXF196715:DYI196715 EHB196715:EIE196715 EQX196715:ESA196715 FAT196715:FBW196715 FKP196715:FLS196715 FUL196715:FVO196715 GEH196715:GFK196715 GOD196715:GPG196715 GXZ196715:GZC196715 HHV196715:HIY196715 HRR196715:HSU196715 IBN196715:ICQ196715 ILJ196715:IMM196715 IVF196715:IWI196715 JFB196715:JGE196715 JOX196715:JQA196715 JYT196715:JZW196715 KIP196715:KJS196715 KSL196715:KTO196715 LCH196715:LDK196715 LMD196715:LNG196715 LVZ196715:LXC196715 MFV196715:MGY196715 MPR196715:MQU196715 MZN196715:NAQ196715 NJJ196715:NKM196715 NTF196715:NUI196715 ODB196715:OEE196715 OMX196715:OOA196715 OWT196715:OXW196715 PGP196715:PHS196715 PQL196715:PRO196715 QAH196715:QBK196715 QKD196715:QLG196715 QTZ196715:QVC196715 RDV196715:REY196715 RNR196715:ROU196715 RXN196715:RYQ196715 SHJ196715:SIM196715 SRF196715:SSI196715 TBB196715:TCE196715 TKX196715:TMA196715 TUT196715:TVW196715 UEP196715:UFS196715 UOL196715:UPO196715 UYH196715:UZK196715 VID196715:VJG196715 VRZ196715:VTC196715 WBV196715:WCY196715 WLR196715:WMU196715 WVN196715:WWQ196715 D262251:AQ262251 JB262251:KE262251 SX262251:UA262251 ACT262251:ADW262251 AMP262251:ANS262251 AWL262251:AXO262251 BGH262251:BHK262251 BQD262251:BRG262251 BZZ262251:CBC262251 CJV262251:CKY262251 CTR262251:CUU262251 DDN262251:DEQ262251 DNJ262251:DOM262251 DXF262251:DYI262251 EHB262251:EIE262251 EQX262251:ESA262251 FAT262251:FBW262251 FKP262251:FLS262251 FUL262251:FVO262251 GEH262251:GFK262251 GOD262251:GPG262251 GXZ262251:GZC262251 HHV262251:HIY262251 HRR262251:HSU262251 IBN262251:ICQ262251 ILJ262251:IMM262251 IVF262251:IWI262251 JFB262251:JGE262251 JOX262251:JQA262251 JYT262251:JZW262251 KIP262251:KJS262251 KSL262251:KTO262251 LCH262251:LDK262251 LMD262251:LNG262251 LVZ262251:LXC262251 MFV262251:MGY262251 MPR262251:MQU262251 MZN262251:NAQ262251 NJJ262251:NKM262251 NTF262251:NUI262251 ODB262251:OEE262251 OMX262251:OOA262251 OWT262251:OXW262251 PGP262251:PHS262251 PQL262251:PRO262251 QAH262251:QBK262251 QKD262251:QLG262251 QTZ262251:QVC262251 RDV262251:REY262251 RNR262251:ROU262251 RXN262251:RYQ262251 SHJ262251:SIM262251 SRF262251:SSI262251 TBB262251:TCE262251 TKX262251:TMA262251 TUT262251:TVW262251 UEP262251:UFS262251 UOL262251:UPO262251 UYH262251:UZK262251 VID262251:VJG262251 VRZ262251:VTC262251 WBV262251:WCY262251 WLR262251:WMU262251 WVN262251:WWQ262251 D327787:AQ327787 JB327787:KE327787 SX327787:UA327787 ACT327787:ADW327787 AMP327787:ANS327787 AWL327787:AXO327787 BGH327787:BHK327787 BQD327787:BRG327787 BZZ327787:CBC327787 CJV327787:CKY327787 CTR327787:CUU327787 DDN327787:DEQ327787 DNJ327787:DOM327787 DXF327787:DYI327787 EHB327787:EIE327787 EQX327787:ESA327787 FAT327787:FBW327787 FKP327787:FLS327787 FUL327787:FVO327787 GEH327787:GFK327787 GOD327787:GPG327787 GXZ327787:GZC327787 HHV327787:HIY327787 HRR327787:HSU327787 IBN327787:ICQ327787 ILJ327787:IMM327787 IVF327787:IWI327787 JFB327787:JGE327787 JOX327787:JQA327787 JYT327787:JZW327787 KIP327787:KJS327787 KSL327787:KTO327787 LCH327787:LDK327787 LMD327787:LNG327787 LVZ327787:LXC327787 MFV327787:MGY327787 MPR327787:MQU327787 MZN327787:NAQ327787 NJJ327787:NKM327787 NTF327787:NUI327787 ODB327787:OEE327787 OMX327787:OOA327787 OWT327787:OXW327787 PGP327787:PHS327787 PQL327787:PRO327787 QAH327787:QBK327787 QKD327787:QLG327787 QTZ327787:QVC327787 RDV327787:REY327787 RNR327787:ROU327787 RXN327787:RYQ327787 SHJ327787:SIM327787 SRF327787:SSI327787 TBB327787:TCE327787 TKX327787:TMA327787 TUT327787:TVW327787 UEP327787:UFS327787 UOL327787:UPO327787 UYH327787:UZK327787 VID327787:VJG327787 VRZ327787:VTC327787 WBV327787:WCY327787 WLR327787:WMU327787 WVN327787:WWQ327787 D393323:AQ393323 JB393323:KE393323 SX393323:UA393323 ACT393323:ADW393323 AMP393323:ANS393323 AWL393323:AXO393323 BGH393323:BHK393323 BQD393323:BRG393323 BZZ393323:CBC393323 CJV393323:CKY393323 CTR393323:CUU393323 DDN393323:DEQ393323 DNJ393323:DOM393323 DXF393323:DYI393323 EHB393323:EIE393323 EQX393323:ESA393323 FAT393323:FBW393323 FKP393323:FLS393323 FUL393323:FVO393323 GEH393323:GFK393323 GOD393323:GPG393323 GXZ393323:GZC393323 HHV393323:HIY393323 HRR393323:HSU393323 IBN393323:ICQ393323 ILJ393323:IMM393323 IVF393323:IWI393323 JFB393323:JGE393323 JOX393323:JQA393323 JYT393323:JZW393323 KIP393323:KJS393323 KSL393323:KTO393323 LCH393323:LDK393323 LMD393323:LNG393323 LVZ393323:LXC393323 MFV393323:MGY393323 MPR393323:MQU393323 MZN393323:NAQ393323 NJJ393323:NKM393323 NTF393323:NUI393323 ODB393323:OEE393323 OMX393323:OOA393323 OWT393323:OXW393323 PGP393323:PHS393323 PQL393323:PRO393323 QAH393323:QBK393323 QKD393323:QLG393323 QTZ393323:QVC393323 RDV393323:REY393323 RNR393323:ROU393323 RXN393323:RYQ393323 SHJ393323:SIM393323 SRF393323:SSI393323 TBB393323:TCE393323 TKX393323:TMA393323 TUT393323:TVW393323 UEP393323:UFS393323 UOL393323:UPO393323 UYH393323:UZK393323 VID393323:VJG393323 VRZ393323:VTC393323 WBV393323:WCY393323 WLR393323:WMU393323 WVN393323:WWQ393323 D458859:AQ458859 JB458859:KE458859 SX458859:UA458859 ACT458859:ADW458859 AMP458859:ANS458859 AWL458859:AXO458859 BGH458859:BHK458859 BQD458859:BRG458859 BZZ458859:CBC458859 CJV458859:CKY458859 CTR458859:CUU458859 DDN458859:DEQ458859 DNJ458859:DOM458859 DXF458859:DYI458859 EHB458859:EIE458859 EQX458859:ESA458859 FAT458859:FBW458859 FKP458859:FLS458859 FUL458859:FVO458859 GEH458859:GFK458859 GOD458859:GPG458859 GXZ458859:GZC458859 HHV458859:HIY458859 HRR458859:HSU458859 IBN458859:ICQ458859 ILJ458859:IMM458859 IVF458859:IWI458859 JFB458859:JGE458859 JOX458859:JQA458859 JYT458859:JZW458859 KIP458859:KJS458859 KSL458859:KTO458859 LCH458859:LDK458859 LMD458859:LNG458859 LVZ458859:LXC458859 MFV458859:MGY458859 MPR458859:MQU458859 MZN458859:NAQ458859 NJJ458859:NKM458859 NTF458859:NUI458859 ODB458859:OEE458859 OMX458859:OOA458859 OWT458859:OXW458859 PGP458859:PHS458859 PQL458859:PRO458859 QAH458859:QBK458859 QKD458859:QLG458859 QTZ458859:QVC458859 RDV458859:REY458859 RNR458859:ROU458859 RXN458859:RYQ458859 SHJ458859:SIM458859 SRF458859:SSI458859 TBB458859:TCE458859 TKX458859:TMA458859 TUT458859:TVW458859 UEP458859:UFS458859 UOL458859:UPO458859 UYH458859:UZK458859 VID458859:VJG458859 VRZ458859:VTC458859 WBV458859:WCY458859 WLR458859:WMU458859 WVN458859:WWQ458859 D524395:AQ524395 JB524395:KE524395 SX524395:UA524395 ACT524395:ADW524395 AMP524395:ANS524395 AWL524395:AXO524395 BGH524395:BHK524395 BQD524395:BRG524395 BZZ524395:CBC524395 CJV524395:CKY524395 CTR524395:CUU524395 DDN524395:DEQ524395 DNJ524395:DOM524395 DXF524395:DYI524395 EHB524395:EIE524395 EQX524395:ESA524395 FAT524395:FBW524395 FKP524395:FLS524395 FUL524395:FVO524395 GEH524395:GFK524395 GOD524395:GPG524395 GXZ524395:GZC524395 HHV524395:HIY524395 HRR524395:HSU524395 IBN524395:ICQ524395 ILJ524395:IMM524395 IVF524395:IWI524395 JFB524395:JGE524395 JOX524395:JQA524395 JYT524395:JZW524395 KIP524395:KJS524395 KSL524395:KTO524395 LCH524395:LDK524395 LMD524395:LNG524395 LVZ524395:LXC524395 MFV524395:MGY524395 MPR524395:MQU524395 MZN524395:NAQ524395 NJJ524395:NKM524395 NTF524395:NUI524395 ODB524395:OEE524395 OMX524395:OOA524395 OWT524395:OXW524395 PGP524395:PHS524395 PQL524395:PRO524395 QAH524395:QBK524395 QKD524395:QLG524395 QTZ524395:QVC524395 RDV524395:REY524395 RNR524395:ROU524395 RXN524395:RYQ524395 SHJ524395:SIM524395 SRF524395:SSI524395 TBB524395:TCE524395 TKX524395:TMA524395 TUT524395:TVW524395 UEP524395:UFS524395 UOL524395:UPO524395 UYH524395:UZK524395 VID524395:VJG524395 VRZ524395:VTC524395 WBV524395:WCY524395 WLR524395:WMU524395 WVN524395:WWQ524395 D589931:AQ589931 JB589931:KE589931 SX589931:UA589931 ACT589931:ADW589931 AMP589931:ANS589931 AWL589931:AXO589931 BGH589931:BHK589931 BQD589931:BRG589931 BZZ589931:CBC589931 CJV589931:CKY589931 CTR589931:CUU589931 DDN589931:DEQ589931 DNJ589931:DOM589931 DXF589931:DYI589931 EHB589931:EIE589931 EQX589931:ESA589931 FAT589931:FBW589931 FKP589931:FLS589931 FUL589931:FVO589931 GEH589931:GFK589931 GOD589931:GPG589931 GXZ589931:GZC589931 HHV589931:HIY589931 HRR589931:HSU589931 IBN589931:ICQ589931 ILJ589931:IMM589931 IVF589931:IWI589931 JFB589931:JGE589931 JOX589931:JQA589931 JYT589931:JZW589931 KIP589931:KJS589931 KSL589931:KTO589931 LCH589931:LDK589931 LMD589931:LNG589931 LVZ589931:LXC589931 MFV589931:MGY589931 MPR589931:MQU589931 MZN589931:NAQ589931 NJJ589931:NKM589931 NTF589931:NUI589931 ODB589931:OEE589931 OMX589931:OOA589931 OWT589931:OXW589931 PGP589931:PHS589931 PQL589931:PRO589931 QAH589931:QBK589931 QKD589931:QLG589931 QTZ589931:QVC589931 RDV589931:REY589931 RNR589931:ROU589931 RXN589931:RYQ589931 SHJ589931:SIM589931 SRF589931:SSI589931 TBB589931:TCE589931 TKX589931:TMA589931 TUT589931:TVW589931 UEP589931:UFS589931 UOL589931:UPO589931 UYH589931:UZK589931 VID589931:VJG589931 VRZ589931:VTC589931 WBV589931:WCY589931 WLR589931:WMU589931 WVN589931:WWQ589931 D655467:AQ655467 JB655467:KE655467 SX655467:UA655467 ACT655467:ADW655467 AMP655467:ANS655467 AWL655467:AXO655467 BGH655467:BHK655467 BQD655467:BRG655467 BZZ655467:CBC655467 CJV655467:CKY655467 CTR655467:CUU655467 DDN655467:DEQ655467 DNJ655467:DOM655467 DXF655467:DYI655467 EHB655467:EIE655467 EQX655467:ESA655467 FAT655467:FBW655467 FKP655467:FLS655467 FUL655467:FVO655467 GEH655467:GFK655467 GOD655467:GPG655467 GXZ655467:GZC655467 HHV655467:HIY655467 HRR655467:HSU655467 IBN655467:ICQ655467 ILJ655467:IMM655467 IVF655467:IWI655467 JFB655467:JGE655467 JOX655467:JQA655467 JYT655467:JZW655467 KIP655467:KJS655467 KSL655467:KTO655467 LCH655467:LDK655467 LMD655467:LNG655467 LVZ655467:LXC655467 MFV655467:MGY655467 MPR655467:MQU655467 MZN655467:NAQ655467 NJJ655467:NKM655467 NTF655467:NUI655467 ODB655467:OEE655467 OMX655467:OOA655467 OWT655467:OXW655467 PGP655467:PHS655467 PQL655467:PRO655467 QAH655467:QBK655467 QKD655467:QLG655467 QTZ655467:QVC655467 RDV655467:REY655467 RNR655467:ROU655467 RXN655467:RYQ655467 SHJ655467:SIM655467 SRF655467:SSI655467 TBB655467:TCE655467 TKX655467:TMA655467 TUT655467:TVW655467 UEP655467:UFS655467 UOL655467:UPO655467 UYH655467:UZK655467 VID655467:VJG655467 VRZ655467:VTC655467 WBV655467:WCY655467 WLR655467:WMU655467 WVN655467:WWQ655467 D721003:AQ721003 JB721003:KE721003 SX721003:UA721003 ACT721003:ADW721003 AMP721003:ANS721003 AWL721003:AXO721003 BGH721003:BHK721003 BQD721003:BRG721003 BZZ721003:CBC721003 CJV721003:CKY721003 CTR721003:CUU721003 DDN721003:DEQ721003 DNJ721003:DOM721003 DXF721003:DYI721003 EHB721003:EIE721003 EQX721003:ESA721003 FAT721003:FBW721003 FKP721003:FLS721003 FUL721003:FVO721003 GEH721003:GFK721003 GOD721003:GPG721003 GXZ721003:GZC721003 HHV721003:HIY721003 HRR721003:HSU721003 IBN721003:ICQ721003 ILJ721003:IMM721003 IVF721003:IWI721003 JFB721003:JGE721003 JOX721003:JQA721003 JYT721003:JZW721003 KIP721003:KJS721003 KSL721003:KTO721003 LCH721003:LDK721003 LMD721003:LNG721003 LVZ721003:LXC721003 MFV721003:MGY721003 MPR721003:MQU721003 MZN721003:NAQ721003 NJJ721003:NKM721003 NTF721003:NUI721003 ODB721003:OEE721003 OMX721003:OOA721003 OWT721003:OXW721003 PGP721003:PHS721003 PQL721003:PRO721003 QAH721003:QBK721003 QKD721003:QLG721003 QTZ721003:QVC721003 RDV721003:REY721003 RNR721003:ROU721003 RXN721003:RYQ721003 SHJ721003:SIM721003 SRF721003:SSI721003 TBB721003:TCE721003 TKX721003:TMA721003 TUT721003:TVW721003 UEP721003:UFS721003 UOL721003:UPO721003 UYH721003:UZK721003 VID721003:VJG721003 VRZ721003:VTC721003 WBV721003:WCY721003 WLR721003:WMU721003 WVN721003:WWQ721003 D786539:AQ786539 JB786539:KE786539 SX786539:UA786539 ACT786539:ADW786539 AMP786539:ANS786539 AWL786539:AXO786539 BGH786539:BHK786539 BQD786539:BRG786539 BZZ786539:CBC786539 CJV786539:CKY786539 CTR786539:CUU786539 DDN786539:DEQ786539 DNJ786539:DOM786539 DXF786539:DYI786539 EHB786539:EIE786539 EQX786539:ESA786539 FAT786539:FBW786539 FKP786539:FLS786539 FUL786539:FVO786539 GEH786539:GFK786539 GOD786539:GPG786539 GXZ786539:GZC786539 HHV786539:HIY786539 HRR786539:HSU786539 IBN786539:ICQ786539 ILJ786539:IMM786539 IVF786539:IWI786539 JFB786539:JGE786539 JOX786539:JQA786539 JYT786539:JZW786539 KIP786539:KJS786539 KSL786539:KTO786539 LCH786539:LDK786539 LMD786539:LNG786539 LVZ786539:LXC786539 MFV786539:MGY786539 MPR786539:MQU786539 MZN786539:NAQ786539 NJJ786539:NKM786539 NTF786539:NUI786539 ODB786539:OEE786539 OMX786539:OOA786539 OWT786539:OXW786539 PGP786539:PHS786539 PQL786539:PRO786539 QAH786539:QBK786539 QKD786539:QLG786539 QTZ786539:QVC786539 RDV786539:REY786539 RNR786539:ROU786539 RXN786539:RYQ786539 SHJ786539:SIM786539 SRF786539:SSI786539 TBB786539:TCE786539 TKX786539:TMA786539 TUT786539:TVW786539 UEP786539:UFS786539 UOL786539:UPO786539 UYH786539:UZK786539 VID786539:VJG786539 VRZ786539:VTC786539 WBV786539:WCY786539 WLR786539:WMU786539 WVN786539:WWQ786539 D852075:AQ852075 JB852075:KE852075 SX852075:UA852075 ACT852075:ADW852075 AMP852075:ANS852075 AWL852075:AXO852075 BGH852075:BHK852075 BQD852075:BRG852075 BZZ852075:CBC852075 CJV852075:CKY852075 CTR852075:CUU852075 DDN852075:DEQ852075 DNJ852075:DOM852075 DXF852075:DYI852075 EHB852075:EIE852075 EQX852075:ESA852075 FAT852075:FBW852075 FKP852075:FLS852075 FUL852075:FVO852075 GEH852075:GFK852075 GOD852075:GPG852075 GXZ852075:GZC852075 HHV852075:HIY852075 HRR852075:HSU852075 IBN852075:ICQ852075 ILJ852075:IMM852075 IVF852075:IWI852075 JFB852075:JGE852075 JOX852075:JQA852075 JYT852075:JZW852075 KIP852075:KJS852075 KSL852075:KTO852075 LCH852075:LDK852075 LMD852075:LNG852075 LVZ852075:LXC852075 MFV852075:MGY852075 MPR852075:MQU852075 MZN852075:NAQ852075 NJJ852075:NKM852075 NTF852075:NUI852075 ODB852075:OEE852075 OMX852075:OOA852075 OWT852075:OXW852075 PGP852075:PHS852075 PQL852075:PRO852075 QAH852075:QBK852075 QKD852075:QLG852075 QTZ852075:QVC852075 RDV852075:REY852075 RNR852075:ROU852075 RXN852075:RYQ852075 SHJ852075:SIM852075 SRF852075:SSI852075 TBB852075:TCE852075 TKX852075:TMA852075 TUT852075:TVW852075 UEP852075:UFS852075 UOL852075:UPO852075 UYH852075:UZK852075 VID852075:VJG852075 VRZ852075:VTC852075 WBV852075:WCY852075 WLR852075:WMU852075 WVN852075:WWQ852075 D917611:AQ917611 JB917611:KE917611 SX917611:UA917611 ACT917611:ADW917611 AMP917611:ANS917611 AWL917611:AXO917611 BGH917611:BHK917611 BQD917611:BRG917611 BZZ917611:CBC917611 CJV917611:CKY917611 CTR917611:CUU917611 DDN917611:DEQ917611 DNJ917611:DOM917611 DXF917611:DYI917611 EHB917611:EIE917611 EQX917611:ESA917611 FAT917611:FBW917611 FKP917611:FLS917611 FUL917611:FVO917611 GEH917611:GFK917611 GOD917611:GPG917611 GXZ917611:GZC917611 HHV917611:HIY917611 HRR917611:HSU917611 IBN917611:ICQ917611 ILJ917611:IMM917611 IVF917611:IWI917611 JFB917611:JGE917611 JOX917611:JQA917611 JYT917611:JZW917611 KIP917611:KJS917611 KSL917611:KTO917611 LCH917611:LDK917611 LMD917611:LNG917611 LVZ917611:LXC917611 MFV917611:MGY917611 MPR917611:MQU917611 MZN917611:NAQ917611 NJJ917611:NKM917611 NTF917611:NUI917611 ODB917611:OEE917611 OMX917611:OOA917611 OWT917611:OXW917611 PGP917611:PHS917611 PQL917611:PRO917611 QAH917611:QBK917611 QKD917611:QLG917611 QTZ917611:QVC917611 RDV917611:REY917611 RNR917611:ROU917611 RXN917611:RYQ917611 SHJ917611:SIM917611 SRF917611:SSI917611 TBB917611:TCE917611 TKX917611:TMA917611 TUT917611:TVW917611 UEP917611:UFS917611 UOL917611:UPO917611 UYH917611:UZK917611 VID917611:VJG917611 VRZ917611:VTC917611 WBV917611:WCY917611 WLR917611:WMU917611 WVN917611:WWQ917611 D983147:AQ983147 JB983147:KE983147 SX983147:UA983147 ACT983147:ADW983147 AMP983147:ANS983147 AWL983147:AXO983147 BGH983147:BHK983147 BQD983147:BRG983147 BZZ983147:CBC983147 CJV983147:CKY983147 CTR983147:CUU983147 DDN983147:DEQ983147 DNJ983147:DOM983147 DXF983147:DYI983147 EHB983147:EIE983147 EQX983147:ESA983147 FAT983147:FBW983147 FKP983147:FLS983147 FUL983147:FVO983147 GEH983147:GFK983147 GOD983147:GPG983147 GXZ983147:GZC983147 HHV983147:HIY983147 HRR983147:HSU983147 IBN983147:ICQ983147 ILJ983147:IMM983147 IVF983147:IWI983147 JFB983147:JGE983147 JOX983147:JQA983147 JYT983147:JZW983147 KIP983147:KJS983147 KSL983147:KTO983147 LCH983147:LDK983147 LMD983147:LNG983147 LVZ983147:LXC983147 MFV983147:MGY983147 MPR983147:MQU983147 MZN983147:NAQ983147 NJJ983147:NKM983147 NTF983147:NUI983147 ODB983147:OEE983147 OMX983147:OOA983147 OWT983147:OXW983147 PGP983147:PHS983147 PQL983147:PRO983147 QAH983147:QBK983147 QKD983147:QLG983147 QTZ983147:QVC983147 RDV983147:REY983147 RNR983147:ROU983147 RXN983147:RYQ983147 SHJ983147:SIM983147 SRF983147:SSI983147 TBB983147:TCE983147 TKX983147:TMA983147 TUT983147:TVW983147 UEP983147:UFS983147 UOL983147:UPO983147 UYH983147:UZK983147 VID983147:VJG983147 VRZ983147:VTC983147 WBV983147:WCY983147 WLR983147:WMU983147 WVN983147:WWQ983147 UYH137:UZK141 JB129:KE130 SX129:UA130 ACT129:ADW130 AMP129:ANS130 AWL129:AXO130 BGH129:BHK130 BQD129:BRG130 BZZ129:CBC130 CJV129:CKY130 CTR129:CUU130 DDN129:DEQ130 DNJ129:DOM130 DXF129:DYI130 EHB129:EIE130 EQX129:ESA130 FAT129:FBW130 FKP129:FLS130 FUL129:FVO130 GEH129:GFK130 GOD129:GPG130 GXZ129:GZC130 HHV129:HIY130 HRR129:HSU130 IBN129:ICQ130 ILJ129:IMM130 IVF129:IWI130 JFB129:JGE130 JOX129:JQA130 JYT129:JZW130 KIP129:KJS130 KSL129:KTO130 LCH129:LDK130 LMD129:LNG130 LVZ129:LXC130 MFV129:MGY130 MPR129:MQU130 MZN129:NAQ130 NJJ129:NKM130 NTF129:NUI130 ODB129:OEE130 OMX129:OOA130 OWT129:OXW130 PGP129:PHS130 PQL129:PRO130 QAH129:QBK130 QKD129:QLG130 QTZ129:QVC130 RDV129:REY130 RNR129:ROU130 RXN129:RYQ130 SHJ129:SIM130 SRF129:SSI130 TBB129:TCE130 TKX129:TMA130 TUT129:TVW130 UEP129:UFS130 UOL129:UPO130 UYH129:UZK130 VID129:VJG130 VRZ129:VTC130 WBV129:WCY130 WLR129:WMU130 WVN129:WWQ130 D65645:AQ65645 JB65645:KE65645 SX65645:UA65645 ACT65645:ADW65645 AMP65645:ANS65645 AWL65645:AXO65645 BGH65645:BHK65645 BQD65645:BRG65645 BZZ65645:CBC65645 CJV65645:CKY65645 CTR65645:CUU65645 DDN65645:DEQ65645 DNJ65645:DOM65645 DXF65645:DYI65645 EHB65645:EIE65645 EQX65645:ESA65645 FAT65645:FBW65645 FKP65645:FLS65645 FUL65645:FVO65645 GEH65645:GFK65645 GOD65645:GPG65645 GXZ65645:GZC65645 HHV65645:HIY65645 HRR65645:HSU65645 IBN65645:ICQ65645 ILJ65645:IMM65645 IVF65645:IWI65645 JFB65645:JGE65645 JOX65645:JQA65645 JYT65645:JZW65645 KIP65645:KJS65645 KSL65645:KTO65645 LCH65645:LDK65645 LMD65645:LNG65645 LVZ65645:LXC65645 MFV65645:MGY65645 MPR65645:MQU65645 MZN65645:NAQ65645 NJJ65645:NKM65645 NTF65645:NUI65645 ODB65645:OEE65645 OMX65645:OOA65645 OWT65645:OXW65645 PGP65645:PHS65645 PQL65645:PRO65645 QAH65645:QBK65645 QKD65645:QLG65645 QTZ65645:QVC65645 RDV65645:REY65645 RNR65645:ROU65645 RXN65645:RYQ65645 SHJ65645:SIM65645 SRF65645:SSI65645 TBB65645:TCE65645 TKX65645:TMA65645 TUT65645:TVW65645 UEP65645:UFS65645 UOL65645:UPO65645 UYH65645:UZK65645 VID65645:VJG65645 VRZ65645:VTC65645 WBV65645:WCY65645 WLR65645:WMU65645 WVN65645:WWQ65645 D131181:AQ131181 JB131181:KE131181 SX131181:UA131181 ACT131181:ADW131181 AMP131181:ANS131181 AWL131181:AXO131181 BGH131181:BHK131181 BQD131181:BRG131181 BZZ131181:CBC131181 CJV131181:CKY131181 CTR131181:CUU131181 DDN131181:DEQ131181 DNJ131181:DOM131181 DXF131181:DYI131181 EHB131181:EIE131181 EQX131181:ESA131181 FAT131181:FBW131181 FKP131181:FLS131181 FUL131181:FVO131181 GEH131181:GFK131181 GOD131181:GPG131181 GXZ131181:GZC131181 HHV131181:HIY131181 HRR131181:HSU131181 IBN131181:ICQ131181 ILJ131181:IMM131181 IVF131181:IWI131181 JFB131181:JGE131181 JOX131181:JQA131181 JYT131181:JZW131181 KIP131181:KJS131181 KSL131181:KTO131181 LCH131181:LDK131181 LMD131181:LNG131181 LVZ131181:LXC131181 MFV131181:MGY131181 MPR131181:MQU131181 MZN131181:NAQ131181 NJJ131181:NKM131181 NTF131181:NUI131181 ODB131181:OEE131181 OMX131181:OOA131181 OWT131181:OXW131181 PGP131181:PHS131181 PQL131181:PRO131181 QAH131181:QBK131181 QKD131181:QLG131181 QTZ131181:QVC131181 RDV131181:REY131181 RNR131181:ROU131181 RXN131181:RYQ131181 SHJ131181:SIM131181 SRF131181:SSI131181 TBB131181:TCE131181 TKX131181:TMA131181 TUT131181:TVW131181 UEP131181:UFS131181 UOL131181:UPO131181 UYH131181:UZK131181 VID131181:VJG131181 VRZ131181:VTC131181 WBV131181:WCY131181 WLR131181:WMU131181 WVN131181:WWQ131181 D196717:AQ196717 JB196717:KE196717 SX196717:UA196717 ACT196717:ADW196717 AMP196717:ANS196717 AWL196717:AXO196717 BGH196717:BHK196717 BQD196717:BRG196717 BZZ196717:CBC196717 CJV196717:CKY196717 CTR196717:CUU196717 DDN196717:DEQ196717 DNJ196717:DOM196717 DXF196717:DYI196717 EHB196717:EIE196717 EQX196717:ESA196717 FAT196717:FBW196717 FKP196717:FLS196717 FUL196717:FVO196717 GEH196717:GFK196717 GOD196717:GPG196717 GXZ196717:GZC196717 HHV196717:HIY196717 HRR196717:HSU196717 IBN196717:ICQ196717 ILJ196717:IMM196717 IVF196717:IWI196717 JFB196717:JGE196717 JOX196717:JQA196717 JYT196717:JZW196717 KIP196717:KJS196717 KSL196717:KTO196717 LCH196717:LDK196717 LMD196717:LNG196717 LVZ196717:LXC196717 MFV196717:MGY196717 MPR196717:MQU196717 MZN196717:NAQ196717 NJJ196717:NKM196717 NTF196717:NUI196717 ODB196717:OEE196717 OMX196717:OOA196717 OWT196717:OXW196717 PGP196717:PHS196717 PQL196717:PRO196717 QAH196717:QBK196717 QKD196717:QLG196717 QTZ196717:QVC196717 RDV196717:REY196717 RNR196717:ROU196717 RXN196717:RYQ196717 SHJ196717:SIM196717 SRF196717:SSI196717 TBB196717:TCE196717 TKX196717:TMA196717 TUT196717:TVW196717 UEP196717:UFS196717 UOL196717:UPO196717 UYH196717:UZK196717 VID196717:VJG196717 VRZ196717:VTC196717 WBV196717:WCY196717 WLR196717:WMU196717 WVN196717:WWQ196717 D262253:AQ262253 JB262253:KE262253 SX262253:UA262253 ACT262253:ADW262253 AMP262253:ANS262253 AWL262253:AXO262253 BGH262253:BHK262253 BQD262253:BRG262253 BZZ262253:CBC262253 CJV262253:CKY262253 CTR262253:CUU262253 DDN262253:DEQ262253 DNJ262253:DOM262253 DXF262253:DYI262253 EHB262253:EIE262253 EQX262253:ESA262253 FAT262253:FBW262253 FKP262253:FLS262253 FUL262253:FVO262253 GEH262253:GFK262253 GOD262253:GPG262253 GXZ262253:GZC262253 HHV262253:HIY262253 HRR262253:HSU262253 IBN262253:ICQ262253 ILJ262253:IMM262253 IVF262253:IWI262253 JFB262253:JGE262253 JOX262253:JQA262253 JYT262253:JZW262253 KIP262253:KJS262253 KSL262253:KTO262253 LCH262253:LDK262253 LMD262253:LNG262253 LVZ262253:LXC262253 MFV262253:MGY262253 MPR262253:MQU262253 MZN262253:NAQ262253 NJJ262253:NKM262253 NTF262253:NUI262253 ODB262253:OEE262253 OMX262253:OOA262253 OWT262253:OXW262253 PGP262253:PHS262253 PQL262253:PRO262253 QAH262253:QBK262253 QKD262253:QLG262253 QTZ262253:QVC262253 RDV262253:REY262253 RNR262253:ROU262253 RXN262253:RYQ262253 SHJ262253:SIM262253 SRF262253:SSI262253 TBB262253:TCE262253 TKX262253:TMA262253 TUT262253:TVW262253 UEP262253:UFS262253 UOL262253:UPO262253 UYH262253:UZK262253 VID262253:VJG262253 VRZ262253:VTC262253 WBV262253:WCY262253 WLR262253:WMU262253 WVN262253:WWQ262253 D327789:AQ327789 JB327789:KE327789 SX327789:UA327789 ACT327789:ADW327789 AMP327789:ANS327789 AWL327789:AXO327789 BGH327789:BHK327789 BQD327789:BRG327789 BZZ327789:CBC327789 CJV327789:CKY327789 CTR327789:CUU327789 DDN327789:DEQ327789 DNJ327789:DOM327789 DXF327789:DYI327789 EHB327789:EIE327789 EQX327789:ESA327789 FAT327789:FBW327789 FKP327789:FLS327789 FUL327789:FVO327789 GEH327789:GFK327789 GOD327789:GPG327789 GXZ327789:GZC327789 HHV327789:HIY327789 HRR327789:HSU327789 IBN327789:ICQ327789 ILJ327789:IMM327789 IVF327789:IWI327789 JFB327789:JGE327789 JOX327789:JQA327789 JYT327789:JZW327789 KIP327789:KJS327789 KSL327789:KTO327789 LCH327789:LDK327789 LMD327789:LNG327789 LVZ327789:LXC327789 MFV327789:MGY327789 MPR327789:MQU327789 MZN327789:NAQ327789 NJJ327789:NKM327789 NTF327789:NUI327789 ODB327789:OEE327789 OMX327789:OOA327789 OWT327789:OXW327789 PGP327789:PHS327789 PQL327789:PRO327789 QAH327789:QBK327789 QKD327789:QLG327789 QTZ327789:QVC327789 RDV327789:REY327789 RNR327789:ROU327789 RXN327789:RYQ327789 SHJ327789:SIM327789 SRF327789:SSI327789 TBB327789:TCE327789 TKX327789:TMA327789 TUT327789:TVW327789 UEP327789:UFS327789 UOL327789:UPO327789 UYH327789:UZK327789 VID327789:VJG327789 VRZ327789:VTC327789 WBV327789:WCY327789 WLR327789:WMU327789 WVN327789:WWQ327789 D393325:AQ393325 JB393325:KE393325 SX393325:UA393325 ACT393325:ADW393325 AMP393325:ANS393325 AWL393325:AXO393325 BGH393325:BHK393325 BQD393325:BRG393325 BZZ393325:CBC393325 CJV393325:CKY393325 CTR393325:CUU393325 DDN393325:DEQ393325 DNJ393325:DOM393325 DXF393325:DYI393325 EHB393325:EIE393325 EQX393325:ESA393325 FAT393325:FBW393325 FKP393325:FLS393325 FUL393325:FVO393325 GEH393325:GFK393325 GOD393325:GPG393325 GXZ393325:GZC393325 HHV393325:HIY393325 HRR393325:HSU393325 IBN393325:ICQ393325 ILJ393325:IMM393325 IVF393325:IWI393325 JFB393325:JGE393325 JOX393325:JQA393325 JYT393325:JZW393325 KIP393325:KJS393325 KSL393325:KTO393325 LCH393325:LDK393325 LMD393325:LNG393325 LVZ393325:LXC393325 MFV393325:MGY393325 MPR393325:MQU393325 MZN393325:NAQ393325 NJJ393325:NKM393325 NTF393325:NUI393325 ODB393325:OEE393325 OMX393325:OOA393325 OWT393325:OXW393325 PGP393325:PHS393325 PQL393325:PRO393325 QAH393325:QBK393325 QKD393325:QLG393325 QTZ393325:QVC393325 RDV393325:REY393325 RNR393325:ROU393325 RXN393325:RYQ393325 SHJ393325:SIM393325 SRF393325:SSI393325 TBB393325:TCE393325 TKX393325:TMA393325 TUT393325:TVW393325 UEP393325:UFS393325 UOL393325:UPO393325 UYH393325:UZK393325 VID393325:VJG393325 VRZ393325:VTC393325 WBV393325:WCY393325 WLR393325:WMU393325 WVN393325:WWQ393325 D458861:AQ458861 JB458861:KE458861 SX458861:UA458861 ACT458861:ADW458861 AMP458861:ANS458861 AWL458861:AXO458861 BGH458861:BHK458861 BQD458861:BRG458861 BZZ458861:CBC458861 CJV458861:CKY458861 CTR458861:CUU458861 DDN458861:DEQ458861 DNJ458861:DOM458861 DXF458861:DYI458861 EHB458861:EIE458861 EQX458861:ESA458861 FAT458861:FBW458861 FKP458861:FLS458861 FUL458861:FVO458861 GEH458861:GFK458861 GOD458861:GPG458861 GXZ458861:GZC458861 HHV458861:HIY458861 HRR458861:HSU458861 IBN458861:ICQ458861 ILJ458861:IMM458861 IVF458861:IWI458861 JFB458861:JGE458861 JOX458861:JQA458861 JYT458861:JZW458861 KIP458861:KJS458861 KSL458861:KTO458861 LCH458861:LDK458861 LMD458861:LNG458861 LVZ458861:LXC458861 MFV458861:MGY458861 MPR458861:MQU458861 MZN458861:NAQ458861 NJJ458861:NKM458861 NTF458861:NUI458861 ODB458861:OEE458861 OMX458861:OOA458861 OWT458861:OXW458861 PGP458861:PHS458861 PQL458861:PRO458861 QAH458861:QBK458861 QKD458861:QLG458861 QTZ458861:QVC458861 RDV458861:REY458861 RNR458861:ROU458861 RXN458861:RYQ458861 SHJ458861:SIM458861 SRF458861:SSI458861 TBB458861:TCE458861 TKX458861:TMA458861 TUT458861:TVW458861 UEP458861:UFS458861 UOL458861:UPO458861 UYH458861:UZK458861 VID458861:VJG458861 VRZ458861:VTC458861 WBV458861:WCY458861 WLR458861:WMU458861 WVN458861:WWQ458861 D524397:AQ524397 JB524397:KE524397 SX524397:UA524397 ACT524397:ADW524397 AMP524397:ANS524397 AWL524397:AXO524397 BGH524397:BHK524397 BQD524397:BRG524397 BZZ524397:CBC524397 CJV524397:CKY524397 CTR524397:CUU524397 DDN524397:DEQ524397 DNJ524397:DOM524397 DXF524397:DYI524397 EHB524397:EIE524397 EQX524397:ESA524397 FAT524397:FBW524397 FKP524397:FLS524397 FUL524397:FVO524397 GEH524397:GFK524397 GOD524397:GPG524397 GXZ524397:GZC524397 HHV524397:HIY524397 HRR524397:HSU524397 IBN524397:ICQ524397 ILJ524397:IMM524397 IVF524397:IWI524397 JFB524397:JGE524397 JOX524397:JQA524397 JYT524397:JZW524397 KIP524397:KJS524397 KSL524397:KTO524397 LCH524397:LDK524397 LMD524397:LNG524397 LVZ524397:LXC524397 MFV524397:MGY524397 MPR524397:MQU524397 MZN524397:NAQ524397 NJJ524397:NKM524397 NTF524397:NUI524397 ODB524397:OEE524397 OMX524397:OOA524397 OWT524397:OXW524397 PGP524397:PHS524397 PQL524397:PRO524397 QAH524397:QBK524397 QKD524397:QLG524397 QTZ524397:QVC524397 RDV524397:REY524397 RNR524397:ROU524397 RXN524397:RYQ524397 SHJ524397:SIM524397 SRF524397:SSI524397 TBB524397:TCE524397 TKX524397:TMA524397 TUT524397:TVW524397 UEP524397:UFS524397 UOL524397:UPO524397 UYH524397:UZK524397 VID524397:VJG524397 VRZ524397:VTC524397 WBV524397:WCY524397 WLR524397:WMU524397 WVN524397:WWQ524397 D589933:AQ589933 JB589933:KE589933 SX589933:UA589933 ACT589933:ADW589933 AMP589933:ANS589933 AWL589933:AXO589933 BGH589933:BHK589933 BQD589933:BRG589933 BZZ589933:CBC589933 CJV589933:CKY589933 CTR589933:CUU589933 DDN589933:DEQ589933 DNJ589933:DOM589933 DXF589933:DYI589933 EHB589933:EIE589933 EQX589933:ESA589933 FAT589933:FBW589933 FKP589933:FLS589933 FUL589933:FVO589933 GEH589933:GFK589933 GOD589933:GPG589933 GXZ589933:GZC589933 HHV589933:HIY589933 HRR589933:HSU589933 IBN589933:ICQ589933 ILJ589933:IMM589933 IVF589933:IWI589933 JFB589933:JGE589933 JOX589933:JQA589933 JYT589933:JZW589933 KIP589933:KJS589933 KSL589933:KTO589933 LCH589933:LDK589933 LMD589933:LNG589933 LVZ589933:LXC589933 MFV589933:MGY589933 MPR589933:MQU589933 MZN589933:NAQ589933 NJJ589933:NKM589933 NTF589933:NUI589933 ODB589933:OEE589933 OMX589933:OOA589933 OWT589933:OXW589933 PGP589933:PHS589933 PQL589933:PRO589933 QAH589933:QBK589933 QKD589933:QLG589933 QTZ589933:QVC589933 RDV589933:REY589933 RNR589933:ROU589933 RXN589933:RYQ589933 SHJ589933:SIM589933 SRF589933:SSI589933 TBB589933:TCE589933 TKX589933:TMA589933 TUT589933:TVW589933 UEP589933:UFS589933 UOL589933:UPO589933 UYH589933:UZK589933 VID589933:VJG589933 VRZ589933:VTC589933 WBV589933:WCY589933 WLR589933:WMU589933 WVN589933:WWQ589933 D655469:AQ655469 JB655469:KE655469 SX655469:UA655469 ACT655469:ADW655469 AMP655469:ANS655469 AWL655469:AXO655469 BGH655469:BHK655469 BQD655469:BRG655469 BZZ655469:CBC655469 CJV655469:CKY655469 CTR655469:CUU655469 DDN655469:DEQ655469 DNJ655469:DOM655469 DXF655469:DYI655469 EHB655469:EIE655469 EQX655469:ESA655469 FAT655469:FBW655469 FKP655469:FLS655469 FUL655469:FVO655469 GEH655469:GFK655469 GOD655469:GPG655469 GXZ655469:GZC655469 HHV655469:HIY655469 HRR655469:HSU655469 IBN655469:ICQ655469 ILJ655469:IMM655469 IVF655469:IWI655469 JFB655469:JGE655469 JOX655469:JQA655469 JYT655469:JZW655469 KIP655469:KJS655469 KSL655469:KTO655469 LCH655469:LDK655469 LMD655469:LNG655469 LVZ655469:LXC655469 MFV655469:MGY655469 MPR655469:MQU655469 MZN655469:NAQ655469 NJJ655469:NKM655469 NTF655469:NUI655469 ODB655469:OEE655469 OMX655469:OOA655469 OWT655469:OXW655469 PGP655469:PHS655469 PQL655469:PRO655469 QAH655469:QBK655469 QKD655469:QLG655469 QTZ655469:QVC655469 RDV655469:REY655469 RNR655469:ROU655469 RXN655469:RYQ655469 SHJ655469:SIM655469 SRF655469:SSI655469 TBB655469:TCE655469 TKX655469:TMA655469 TUT655469:TVW655469 UEP655469:UFS655469 UOL655469:UPO655469 UYH655469:UZK655469 VID655469:VJG655469 VRZ655469:VTC655469 WBV655469:WCY655469 WLR655469:WMU655469 WVN655469:WWQ655469 D721005:AQ721005 JB721005:KE721005 SX721005:UA721005 ACT721005:ADW721005 AMP721005:ANS721005 AWL721005:AXO721005 BGH721005:BHK721005 BQD721005:BRG721005 BZZ721005:CBC721005 CJV721005:CKY721005 CTR721005:CUU721005 DDN721005:DEQ721005 DNJ721005:DOM721005 DXF721005:DYI721005 EHB721005:EIE721005 EQX721005:ESA721005 FAT721005:FBW721005 FKP721005:FLS721005 FUL721005:FVO721005 GEH721005:GFK721005 GOD721005:GPG721005 GXZ721005:GZC721005 HHV721005:HIY721005 HRR721005:HSU721005 IBN721005:ICQ721005 ILJ721005:IMM721005 IVF721005:IWI721005 JFB721005:JGE721005 JOX721005:JQA721005 JYT721005:JZW721005 KIP721005:KJS721005 KSL721005:KTO721005 LCH721005:LDK721005 LMD721005:LNG721005 LVZ721005:LXC721005 MFV721005:MGY721005 MPR721005:MQU721005 MZN721005:NAQ721005 NJJ721005:NKM721005 NTF721005:NUI721005 ODB721005:OEE721005 OMX721005:OOA721005 OWT721005:OXW721005 PGP721005:PHS721005 PQL721005:PRO721005 QAH721005:QBK721005 QKD721005:QLG721005 QTZ721005:QVC721005 RDV721005:REY721005 RNR721005:ROU721005 RXN721005:RYQ721005 SHJ721005:SIM721005 SRF721005:SSI721005 TBB721005:TCE721005 TKX721005:TMA721005 TUT721005:TVW721005 UEP721005:UFS721005 UOL721005:UPO721005 UYH721005:UZK721005 VID721005:VJG721005 VRZ721005:VTC721005 WBV721005:WCY721005 WLR721005:WMU721005 WVN721005:WWQ721005 D786541:AQ786541 JB786541:KE786541 SX786541:UA786541 ACT786541:ADW786541 AMP786541:ANS786541 AWL786541:AXO786541 BGH786541:BHK786541 BQD786541:BRG786541 BZZ786541:CBC786541 CJV786541:CKY786541 CTR786541:CUU786541 DDN786541:DEQ786541 DNJ786541:DOM786541 DXF786541:DYI786541 EHB786541:EIE786541 EQX786541:ESA786541 FAT786541:FBW786541 FKP786541:FLS786541 FUL786541:FVO786541 GEH786541:GFK786541 GOD786541:GPG786541 GXZ786541:GZC786541 HHV786541:HIY786541 HRR786541:HSU786541 IBN786541:ICQ786541 ILJ786541:IMM786541 IVF786541:IWI786541 JFB786541:JGE786541 JOX786541:JQA786541 JYT786541:JZW786541 KIP786541:KJS786541 KSL786541:KTO786541 LCH786541:LDK786541 LMD786541:LNG786541 LVZ786541:LXC786541 MFV786541:MGY786541 MPR786541:MQU786541 MZN786541:NAQ786541 NJJ786541:NKM786541 NTF786541:NUI786541 ODB786541:OEE786541 OMX786541:OOA786541 OWT786541:OXW786541 PGP786541:PHS786541 PQL786541:PRO786541 QAH786541:QBK786541 QKD786541:QLG786541 QTZ786541:QVC786541 RDV786541:REY786541 RNR786541:ROU786541 RXN786541:RYQ786541 SHJ786541:SIM786541 SRF786541:SSI786541 TBB786541:TCE786541 TKX786541:TMA786541 TUT786541:TVW786541 UEP786541:UFS786541 UOL786541:UPO786541 UYH786541:UZK786541 VID786541:VJG786541 VRZ786541:VTC786541 WBV786541:WCY786541 WLR786541:WMU786541 WVN786541:WWQ786541 D852077:AQ852077 JB852077:KE852077 SX852077:UA852077 ACT852077:ADW852077 AMP852077:ANS852077 AWL852077:AXO852077 BGH852077:BHK852077 BQD852077:BRG852077 BZZ852077:CBC852077 CJV852077:CKY852077 CTR852077:CUU852077 DDN852077:DEQ852077 DNJ852077:DOM852077 DXF852077:DYI852077 EHB852077:EIE852077 EQX852077:ESA852077 FAT852077:FBW852077 FKP852077:FLS852077 FUL852077:FVO852077 GEH852077:GFK852077 GOD852077:GPG852077 GXZ852077:GZC852077 HHV852077:HIY852077 HRR852077:HSU852077 IBN852077:ICQ852077 ILJ852077:IMM852077 IVF852077:IWI852077 JFB852077:JGE852077 JOX852077:JQA852077 JYT852077:JZW852077 KIP852077:KJS852077 KSL852077:KTO852077 LCH852077:LDK852077 LMD852077:LNG852077 LVZ852077:LXC852077 MFV852077:MGY852077 MPR852077:MQU852077 MZN852077:NAQ852077 NJJ852077:NKM852077 NTF852077:NUI852077 ODB852077:OEE852077 OMX852077:OOA852077 OWT852077:OXW852077 PGP852077:PHS852077 PQL852077:PRO852077 QAH852077:QBK852077 QKD852077:QLG852077 QTZ852077:QVC852077 RDV852077:REY852077 RNR852077:ROU852077 RXN852077:RYQ852077 SHJ852077:SIM852077 SRF852077:SSI852077 TBB852077:TCE852077 TKX852077:TMA852077 TUT852077:TVW852077 UEP852077:UFS852077 UOL852077:UPO852077 UYH852077:UZK852077 VID852077:VJG852077 VRZ852077:VTC852077 WBV852077:WCY852077 WLR852077:WMU852077 WVN852077:WWQ852077 D917613:AQ917613 JB917613:KE917613 SX917613:UA917613 ACT917613:ADW917613 AMP917613:ANS917613 AWL917613:AXO917613 BGH917613:BHK917613 BQD917613:BRG917613 BZZ917613:CBC917613 CJV917613:CKY917613 CTR917613:CUU917613 DDN917613:DEQ917613 DNJ917613:DOM917613 DXF917613:DYI917613 EHB917613:EIE917613 EQX917613:ESA917613 FAT917613:FBW917613 FKP917613:FLS917613 FUL917613:FVO917613 GEH917613:GFK917613 GOD917613:GPG917613 GXZ917613:GZC917613 HHV917613:HIY917613 HRR917613:HSU917613 IBN917613:ICQ917613 ILJ917613:IMM917613 IVF917613:IWI917613 JFB917613:JGE917613 JOX917613:JQA917613 JYT917613:JZW917613 KIP917613:KJS917613 KSL917613:KTO917613 LCH917613:LDK917613 LMD917613:LNG917613 LVZ917613:LXC917613 MFV917613:MGY917613 MPR917613:MQU917613 MZN917613:NAQ917613 NJJ917613:NKM917613 NTF917613:NUI917613 ODB917613:OEE917613 OMX917613:OOA917613 OWT917613:OXW917613 PGP917613:PHS917613 PQL917613:PRO917613 QAH917613:QBK917613 QKD917613:QLG917613 QTZ917613:QVC917613 RDV917613:REY917613 RNR917613:ROU917613 RXN917613:RYQ917613 SHJ917613:SIM917613 SRF917613:SSI917613 TBB917613:TCE917613 TKX917613:TMA917613 TUT917613:TVW917613 UEP917613:UFS917613 UOL917613:UPO917613 UYH917613:UZK917613 VID917613:VJG917613 VRZ917613:VTC917613 WBV917613:WCY917613 WLR917613:WMU917613 WVN917613:WWQ917613 D983149:AQ983149 JB983149:KE983149 SX983149:UA983149 ACT983149:ADW983149 AMP983149:ANS983149 AWL983149:AXO983149 BGH983149:BHK983149 BQD983149:BRG983149 BZZ983149:CBC983149 CJV983149:CKY983149 CTR983149:CUU983149 DDN983149:DEQ983149 DNJ983149:DOM983149 DXF983149:DYI983149 EHB983149:EIE983149 EQX983149:ESA983149 FAT983149:FBW983149 FKP983149:FLS983149 FUL983149:FVO983149 GEH983149:GFK983149 GOD983149:GPG983149 GXZ983149:GZC983149 HHV983149:HIY983149 HRR983149:HSU983149 IBN983149:ICQ983149 ILJ983149:IMM983149 IVF983149:IWI983149 JFB983149:JGE983149 JOX983149:JQA983149 JYT983149:JZW983149 KIP983149:KJS983149 KSL983149:KTO983149 LCH983149:LDK983149 LMD983149:LNG983149 LVZ983149:LXC983149 MFV983149:MGY983149 MPR983149:MQU983149 MZN983149:NAQ983149 NJJ983149:NKM983149 NTF983149:NUI983149 ODB983149:OEE983149 OMX983149:OOA983149 OWT983149:OXW983149 PGP983149:PHS983149 PQL983149:PRO983149 QAH983149:QBK983149 QKD983149:QLG983149 QTZ983149:QVC983149 RDV983149:REY983149 RNR983149:ROU983149 RXN983149:RYQ983149 SHJ983149:SIM983149 SRF983149:SSI983149 TBB983149:TCE983149 TKX983149:TMA983149 TUT983149:TVW983149 UEP983149:UFS983149 UOL983149:UPO983149 UYH983149:UZK983149 VID983149:VJG983149 VRZ983149:VTC983149 WBV983149:WCY983149 WLR983149:WMU983149 WVN983149:WWQ983149 QTZ137:QVC141 JB134:KE135 SX134:UA135 ACT134:ADW135 AMP134:ANS135 AWL134:AXO135 BGH134:BHK135 BQD134:BRG135 BZZ134:CBC135 CJV134:CKY135 CTR134:CUU135 DDN134:DEQ135 DNJ134:DOM135 DXF134:DYI135 EHB134:EIE135 EQX134:ESA135 FAT134:FBW135 FKP134:FLS135 FUL134:FVO135 GEH134:GFK135 GOD134:GPG135 GXZ134:GZC135 HHV134:HIY135 HRR134:HSU135 IBN134:ICQ135 ILJ134:IMM135 IVF134:IWI135 JFB134:JGE135 JOX134:JQA135 JYT134:JZW135 KIP134:KJS135 KSL134:KTO135 LCH134:LDK135 LMD134:LNG135 LVZ134:LXC135 MFV134:MGY135 MPR134:MQU135 MZN134:NAQ135 NJJ134:NKM135 NTF134:NUI135 ODB134:OEE135 OMX134:OOA135 OWT134:OXW135 PGP134:PHS135 PQL134:PRO135 QAH134:QBK135 QKD134:QLG135 QTZ134:QVC135 RDV134:REY135 RNR134:ROU135 RXN134:RYQ135 SHJ134:SIM135 SRF134:SSI135 TBB134:TCE135 TKX134:TMA135 TUT134:TVW135 UEP134:UFS135 UOL134:UPO135 UYH134:UZK135 VID134:VJG135 VRZ134:VTC135 WBV134:WCY135 WLR134:WMU135 WVN134:WWQ135 D65648:AQ65649 JB65648:KE65649 SX65648:UA65649 ACT65648:ADW65649 AMP65648:ANS65649 AWL65648:AXO65649 BGH65648:BHK65649 BQD65648:BRG65649 BZZ65648:CBC65649 CJV65648:CKY65649 CTR65648:CUU65649 DDN65648:DEQ65649 DNJ65648:DOM65649 DXF65648:DYI65649 EHB65648:EIE65649 EQX65648:ESA65649 FAT65648:FBW65649 FKP65648:FLS65649 FUL65648:FVO65649 GEH65648:GFK65649 GOD65648:GPG65649 GXZ65648:GZC65649 HHV65648:HIY65649 HRR65648:HSU65649 IBN65648:ICQ65649 ILJ65648:IMM65649 IVF65648:IWI65649 JFB65648:JGE65649 JOX65648:JQA65649 JYT65648:JZW65649 KIP65648:KJS65649 KSL65648:KTO65649 LCH65648:LDK65649 LMD65648:LNG65649 LVZ65648:LXC65649 MFV65648:MGY65649 MPR65648:MQU65649 MZN65648:NAQ65649 NJJ65648:NKM65649 NTF65648:NUI65649 ODB65648:OEE65649 OMX65648:OOA65649 OWT65648:OXW65649 PGP65648:PHS65649 PQL65648:PRO65649 QAH65648:QBK65649 QKD65648:QLG65649 QTZ65648:QVC65649 RDV65648:REY65649 RNR65648:ROU65649 RXN65648:RYQ65649 SHJ65648:SIM65649 SRF65648:SSI65649 TBB65648:TCE65649 TKX65648:TMA65649 TUT65648:TVW65649 UEP65648:UFS65649 UOL65648:UPO65649 UYH65648:UZK65649 VID65648:VJG65649 VRZ65648:VTC65649 WBV65648:WCY65649 WLR65648:WMU65649 WVN65648:WWQ65649 D131184:AQ131185 JB131184:KE131185 SX131184:UA131185 ACT131184:ADW131185 AMP131184:ANS131185 AWL131184:AXO131185 BGH131184:BHK131185 BQD131184:BRG131185 BZZ131184:CBC131185 CJV131184:CKY131185 CTR131184:CUU131185 DDN131184:DEQ131185 DNJ131184:DOM131185 DXF131184:DYI131185 EHB131184:EIE131185 EQX131184:ESA131185 FAT131184:FBW131185 FKP131184:FLS131185 FUL131184:FVO131185 GEH131184:GFK131185 GOD131184:GPG131185 GXZ131184:GZC131185 HHV131184:HIY131185 HRR131184:HSU131185 IBN131184:ICQ131185 ILJ131184:IMM131185 IVF131184:IWI131185 JFB131184:JGE131185 JOX131184:JQA131185 JYT131184:JZW131185 KIP131184:KJS131185 KSL131184:KTO131185 LCH131184:LDK131185 LMD131184:LNG131185 LVZ131184:LXC131185 MFV131184:MGY131185 MPR131184:MQU131185 MZN131184:NAQ131185 NJJ131184:NKM131185 NTF131184:NUI131185 ODB131184:OEE131185 OMX131184:OOA131185 OWT131184:OXW131185 PGP131184:PHS131185 PQL131184:PRO131185 QAH131184:QBK131185 QKD131184:QLG131185 QTZ131184:QVC131185 RDV131184:REY131185 RNR131184:ROU131185 RXN131184:RYQ131185 SHJ131184:SIM131185 SRF131184:SSI131185 TBB131184:TCE131185 TKX131184:TMA131185 TUT131184:TVW131185 UEP131184:UFS131185 UOL131184:UPO131185 UYH131184:UZK131185 VID131184:VJG131185 VRZ131184:VTC131185 WBV131184:WCY131185 WLR131184:WMU131185 WVN131184:WWQ131185 D196720:AQ196721 JB196720:KE196721 SX196720:UA196721 ACT196720:ADW196721 AMP196720:ANS196721 AWL196720:AXO196721 BGH196720:BHK196721 BQD196720:BRG196721 BZZ196720:CBC196721 CJV196720:CKY196721 CTR196720:CUU196721 DDN196720:DEQ196721 DNJ196720:DOM196721 DXF196720:DYI196721 EHB196720:EIE196721 EQX196720:ESA196721 FAT196720:FBW196721 FKP196720:FLS196721 FUL196720:FVO196721 GEH196720:GFK196721 GOD196720:GPG196721 GXZ196720:GZC196721 HHV196720:HIY196721 HRR196720:HSU196721 IBN196720:ICQ196721 ILJ196720:IMM196721 IVF196720:IWI196721 JFB196720:JGE196721 JOX196720:JQA196721 JYT196720:JZW196721 KIP196720:KJS196721 KSL196720:KTO196721 LCH196720:LDK196721 LMD196720:LNG196721 LVZ196720:LXC196721 MFV196720:MGY196721 MPR196720:MQU196721 MZN196720:NAQ196721 NJJ196720:NKM196721 NTF196720:NUI196721 ODB196720:OEE196721 OMX196720:OOA196721 OWT196720:OXW196721 PGP196720:PHS196721 PQL196720:PRO196721 QAH196720:QBK196721 QKD196720:QLG196721 QTZ196720:QVC196721 RDV196720:REY196721 RNR196720:ROU196721 RXN196720:RYQ196721 SHJ196720:SIM196721 SRF196720:SSI196721 TBB196720:TCE196721 TKX196720:TMA196721 TUT196720:TVW196721 UEP196720:UFS196721 UOL196720:UPO196721 UYH196720:UZK196721 VID196720:VJG196721 VRZ196720:VTC196721 WBV196720:WCY196721 WLR196720:WMU196721 WVN196720:WWQ196721 D262256:AQ262257 JB262256:KE262257 SX262256:UA262257 ACT262256:ADW262257 AMP262256:ANS262257 AWL262256:AXO262257 BGH262256:BHK262257 BQD262256:BRG262257 BZZ262256:CBC262257 CJV262256:CKY262257 CTR262256:CUU262257 DDN262256:DEQ262257 DNJ262256:DOM262257 DXF262256:DYI262257 EHB262256:EIE262257 EQX262256:ESA262257 FAT262256:FBW262257 FKP262256:FLS262257 FUL262256:FVO262257 GEH262256:GFK262257 GOD262256:GPG262257 GXZ262256:GZC262257 HHV262256:HIY262257 HRR262256:HSU262257 IBN262256:ICQ262257 ILJ262256:IMM262257 IVF262256:IWI262257 JFB262256:JGE262257 JOX262256:JQA262257 JYT262256:JZW262257 KIP262256:KJS262257 KSL262256:KTO262257 LCH262256:LDK262257 LMD262256:LNG262257 LVZ262256:LXC262257 MFV262256:MGY262257 MPR262256:MQU262257 MZN262256:NAQ262257 NJJ262256:NKM262257 NTF262256:NUI262257 ODB262256:OEE262257 OMX262256:OOA262257 OWT262256:OXW262257 PGP262256:PHS262257 PQL262256:PRO262257 QAH262256:QBK262257 QKD262256:QLG262257 QTZ262256:QVC262257 RDV262256:REY262257 RNR262256:ROU262257 RXN262256:RYQ262257 SHJ262256:SIM262257 SRF262256:SSI262257 TBB262256:TCE262257 TKX262256:TMA262257 TUT262256:TVW262257 UEP262256:UFS262257 UOL262256:UPO262257 UYH262256:UZK262257 VID262256:VJG262257 VRZ262256:VTC262257 WBV262256:WCY262257 WLR262256:WMU262257 WVN262256:WWQ262257 D327792:AQ327793 JB327792:KE327793 SX327792:UA327793 ACT327792:ADW327793 AMP327792:ANS327793 AWL327792:AXO327793 BGH327792:BHK327793 BQD327792:BRG327793 BZZ327792:CBC327793 CJV327792:CKY327793 CTR327792:CUU327793 DDN327792:DEQ327793 DNJ327792:DOM327793 DXF327792:DYI327793 EHB327792:EIE327793 EQX327792:ESA327793 FAT327792:FBW327793 FKP327792:FLS327793 FUL327792:FVO327793 GEH327792:GFK327793 GOD327792:GPG327793 GXZ327792:GZC327793 HHV327792:HIY327793 HRR327792:HSU327793 IBN327792:ICQ327793 ILJ327792:IMM327793 IVF327792:IWI327793 JFB327792:JGE327793 JOX327792:JQA327793 JYT327792:JZW327793 KIP327792:KJS327793 KSL327792:KTO327793 LCH327792:LDK327793 LMD327792:LNG327793 LVZ327792:LXC327793 MFV327792:MGY327793 MPR327792:MQU327793 MZN327792:NAQ327793 NJJ327792:NKM327793 NTF327792:NUI327793 ODB327792:OEE327793 OMX327792:OOA327793 OWT327792:OXW327793 PGP327792:PHS327793 PQL327792:PRO327793 QAH327792:QBK327793 QKD327792:QLG327793 QTZ327792:QVC327793 RDV327792:REY327793 RNR327792:ROU327793 RXN327792:RYQ327793 SHJ327792:SIM327793 SRF327792:SSI327793 TBB327792:TCE327793 TKX327792:TMA327793 TUT327792:TVW327793 UEP327792:UFS327793 UOL327792:UPO327793 UYH327792:UZK327793 VID327792:VJG327793 VRZ327792:VTC327793 WBV327792:WCY327793 WLR327792:WMU327793 WVN327792:WWQ327793 D393328:AQ393329 JB393328:KE393329 SX393328:UA393329 ACT393328:ADW393329 AMP393328:ANS393329 AWL393328:AXO393329 BGH393328:BHK393329 BQD393328:BRG393329 BZZ393328:CBC393329 CJV393328:CKY393329 CTR393328:CUU393329 DDN393328:DEQ393329 DNJ393328:DOM393329 DXF393328:DYI393329 EHB393328:EIE393329 EQX393328:ESA393329 FAT393328:FBW393329 FKP393328:FLS393329 FUL393328:FVO393329 GEH393328:GFK393329 GOD393328:GPG393329 GXZ393328:GZC393329 HHV393328:HIY393329 HRR393328:HSU393329 IBN393328:ICQ393329 ILJ393328:IMM393329 IVF393328:IWI393329 JFB393328:JGE393329 JOX393328:JQA393329 JYT393328:JZW393329 KIP393328:KJS393329 KSL393328:KTO393329 LCH393328:LDK393329 LMD393328:LNG393329 LVZ393328:LXC393329 MFV393328:MGY393329 MPR393328:MQU393329 MZN393328:NAQ393329 NJJ393328:NKM393329 NTF393328:NUI393329 ODB393328:OEE393329 OMX393328:OOA393329 OWT393328:OXW393329 PGP393328:PHS393329 PQL393328:PRO393329 QAH393328:QBK393329 QKD393328:QLG393329 QTZ393328:QVC393329 RDV393328:REY393329 RNR393328:ROU393329 RXN393328:RYQ393329 SHJ393328:SIM393329 SRF393328:SSI393329 TBB393328:TCE393329 TKX393328:TMA393329 TUT393328:TVW393329 UEP393328:UFS393329 UOL393328:UPO393329 UYH393328:UZK393329 VID393328:VJG393329 VRZ393328:VTC393329 WBV393328:WCY393329 WLR393328:WMU393329 WVN393328:WWQ393329 D458864:AQ458865 JB458864:KE458865 SX458864:UA458865 ACT458864:ADW458865 AMP458864:ANS458865 AWL458864:AXO458865 BGH458864:BHK458865 BQD458864:BRG458865 BZZ458864:CBC458865 CJV458864:CKY458865 CTR458864:CUU458865 DDN458864:DEQ458865 DNJ458864:DOM458865 DXF458864:DYI458865 EHB458864:EIE458865 EQX458864:ESA458865 FAT458864:FBW458865 FKP458864:FLS458865 FUL458864:FVO458865 GEH458864:GFK458865 GOD458864:GPG458865 GXZ458864:GZC458865 HHV458864:HIY458865 HRR458864:HSU458865 IBN458864:ICQ458865 ILJ458864:IMM458865 IVF458864:IWI458865 JFB458864:JGE458865 JOX458864:JQA458865 JYT458864:JZW458865 KIP458864:KJS458865 KSL458864:KTO458865 LCH458864:LDK458865 LMD458864:LNG458865 LVZ458864:LXC458865 MFV458864:MGY458865 MPR458864:MQU458865 MZN458864:NAQ458865 NJJ458864:NKM458865 NTF458864:NUI458865 ODB458864:OEE458865 OMX458864:OOA458865 OWT458864:OXW458865 PGP458864:PHS458865 PQL458864:PRO458865 QAH458864:QBK458865 QKD458864:QLG458865 QTZ458864:QVC458865 RDV458864:REY458865 RNR458864:ROU458865 RXN458864:RYQ458865 SHJ458864:SIM458865 SRF458864:SSI458865 TBB458864:TCE458865 TKX458864:TMA458865 TUT458864:TVW458865 UEP458864:UFS458865 UOL458864:UPO458865 UYH458864:UZK458865 VID458864:VJG458865 VRZ458864:VTC458865 WBV458864:WCY458865 WLR458864:WMU458865 WVN458864:WWQ458865 D524400:AQ524401 JB524400:KE524401 SX524400:UA524401 ACT524400:ADW524401 AMP524400:ANS524401 AWL524400:AXO524401 BGH524400:BHK524401 BQD524400:BRG524401 BZZ524400:CBC524401 CJV524400:CKY524401 CTR524400:CUU524401 DDN524400:DEQ524401 DNJ524400:DOM524401 DXF524400:DYI524401 EHB524400:EIE524401 EQX524400:ESA524401 FAT524400:FBW524401 FKP524400:FLS524401 FUL524400:FVO524401 GEH524400:GFK524401 GOD524400:GPG524401 GXZ524400:GZC524401 HHV524400:HIY524401 HRR524400:HSU524401 IBN524400:ICQ524401 ILJ524400:IMM524401 IVF524400:IWI524401 JFB524400:JGE524401 JOX524400:JQA524401 JYT524400:JZW524401 KIP524400:KJS524401 KSL524400:KTO524401 LCH524400:LDK524401 LMD524400:LNG524401 LVZ524400:LXC524401 MFV524400:MGY524401 MPR524400:MQU524401 MZN524400:NAQ524401 NJJ524400:NKM524401 NTF524400:NUI524401 ODB524400:OEE524401 OMX524400:OOA524401 OWT524400:OXW524401 PGP524400:PHS524401 PQL524400:PRO524401 QAH524400:QBK524401 QKD524400:QLG524401 QTZ524400:QVC524401 RDV524400:REY524401 RNR524400:ROU524401 RXN524400:RYQ524401 SHJ524400:SIM524401 SRF524400:SSI524401 TBB524400:TCE524401 TKX524400:TMA524401 TUT524400:TVW524401 UEP524400:UFS524401 UOL524400:UPO524401 UYH524400:UZK524401 VID524400:VJG524401 VRZ524400:VTC524401 WBV524400:WCY524401 WLR524400:WMU524401 WVN524400:WWQ524401 D589936:AQ589937 JB589936:KE589937 SX589936:UA589937 ACT589936:ADW589937 AMP589936:ANS589937 AWL589936:AXO589937 BGH589936:BHK589937 BQD589936:BRG589937 BZZ589936:CBC589937 CJV589936:CKY589937 CTR589936:CUU589937 DDN589936:DEQ589937 DNJ589936:DOM589937 DXF589936:DYI589937 EHB589936:EIE589937 EQX589936:ESA589937 FAT589936:FBW589937 FKP589936:FLS589937 FUL589936:FVO589937 GEH589936:GFK589937 GOD589936:GPG589937 GXZ589936:GZC589937 HHV589936:HIY589937 HRR589936:HSU589937 IBN589936:ICQ589937 ILJ589936:IMM589937 IVF589936:IWI589937 JFB589936:JGE589937 JOX589936:JQA589937 JYT589936:JZW589937 KIP589936:KJS589937 KSL589936:KTO589937 LCH589936:LDK589937 LMD589936:LNG589937 LVZ589936:LXC589937 MFV589936:MGY589937 MPR589936:MQU589937 MZN589936:NAQ589937 NJJ589936:NKM589937 NTF589936:NUI589937 ODB589936:OEE589937 OMX589936:OOA589937 OWT589936:OXW589937 PGP589936:PHS589937 PQL589936:PRO589937 QAH589936:QBK589937 QKD589936:QLG589937 QTZ589936:QVC589937 RDV589936:REY589937 RNR589936:ROU589937 RXN589936:RYQ589937 SHJ589936:SIM589937 SRF589936:SSI589937 TBB589936:TCE589937 TKX589936:TMA589937 TUT589936:TVW589937 UEP589936:UFS589937 UOL589936:UPO589937 UYH589936:UZK589937 VID589936:VJG589937 VRZ589936:VTC589937 WBV589936:WCY589937 WLR589936:WMU589937 WVN589936:WWQ589937 D655472:AQ655473 JB655472:KE655473 SX655472:UA655473 ACT655472:ADW655473 AMP655472:ANS655473 AWL655472:AXO655473 BGH655472:BHK655473 BQD655472:BRG655473 BZZ655472:CBC655473 CJV655472:CKY655473 CTR655472:CUU655473 DDN655472:DEQ655473 DNJ655472:DOM655473 DXF655472:DYI655473 EHB655472:EIE655473 EQX655472:ESA655473 FAT655472:FBW655473 FKP655472:FLS655473 FUL655472:FVO655473 GEH655472:GFK655473 GOD655472:GPG655473 GXZ655472:GZC655473 HHV655472:HIY655473 HRR655472:HSU655473 IBN655472:ICQ655473 ILJ655472:IMM655473 IVF655472:IWI655473 JFB655472:JGE655473 JOX655472:JQA655473 JYT655472:JZW655473 KIP655472:KJS655473 KSL655472:KTO655473 LCH655472:LDK655473 LMD655472:LNG655473 LVZ655472:LXC655473 MFV655472:MGY655473 MPR655472:MQU655473 MZN655472:NAQ655473 NJJ655472:NKM655473 NTF655472:NUI655473 ODB655472:OEE655473 OMX655472:OOA655473 OWT655472:OXW655473 PGP655472:PHS655473 PQL655472:PRO655473 QAH655472:QBK655473 QKD655472:QLG655473 QTZ655472:QVC655473 RDV655472:REY655473 RNR655472:ROU655473 RXN655472:RYQ655473 SHJ655472:SIM655473 SRF655472:SSI655473 TBB655472:TCE655473 TKX655472:TMA655473 TUT655472:TVW655473 UEP655472:UFS655473 UOL655472:UPO655473 UYH655472:UZK655473 VID655472:VJG655473 VRZ655472:VTC655473 WBV655472:WCY655473 WLR655472:WMU655473 WVN655472:WWQ655473 D721008:AQ721009 JB721008:KE721009 SX721008:UA721009 ACT721008:ADW721009 AMP721008:ANS721009 AWL721008:AXO721009 BGH721008:BHK721009 BQD721008:BRG721009 BZZ721008:CBC721009 CJV721008:CKY721009 CTR721008:CUU721009 DDN721008:DEQ721009 DNJ721008:DOM721009 DXF721008:DYI721009 EHB721008:EIE721009 EQX721008:ESA721009 FAT721008:FBW721009 FKP721008:FLS721009 FUL721008:FVO721009 GEH721008:GFK721009 GOD721008:GPG721009 GXZ721008:GZC721009 HHV721008:HIY721009 HRR721008:HSU721009 IBN721008:ICQ721009 ILJ721008:IMM721009 IVF721008:IWI721009 JFB721008:JGE721009 JOX721008:JQA721009 JYT721008:JZW721009 KIP721008:KJS721009 KSL721008:KTO721009 LCH721008:LDK721009 LMD721008:LNG721009 LVZ721008:LXC721009 MFV721008:MGY721009 MPR721008:MQU721009 MZN721008:NAQ721009 NJJ721008:NKM721009 NTF721008:NUI721009 ODB721008:OEE721009 OMX721008:OOA721009 OWT721008:OXW721009 PGP721008:PHS721009 PQL721008:PRO721009 QAH721008:QBK721009 QKD721008:QLG721009 QTZ721008:QVC721009 RDV721008:REY721009 RNR721008:ROU721009 RXN721008:RYQ721009 SHJ721008:SIM721009 SRF721008:SSI721009 TBB721008:TCE721009 TKX721008:TMA721009 TUT721008:TVW721009 UEP721008:UFS721009 UOL721008:UPO721009 UYH721008:UZK721009 VID721008:VJG721009 VRZ721008:VTC721009 WBV721008:WCY721009 WLR721008:WMU721009 WVN721008:WWQ721009 D786544:AQ786545 JB786544:KE786545 SX786544:UA786545 ACT786544:ADW786545 AMP786544:ANS786545 AWL786544:AXO786545 BGH786544:BHK786545 BQD786544:BRG786545 BZZ786544:CBC786545 CJV786544:CKY786545 CTR786544:CUU786545 DDN786544:DEQ786545 DNJ786544:DOM786545 DXF786544:DYI786545 EHB786544:EIE786545 EQX786544:ESA786545 FAT786544:FBW786545 FKP786544:FLS786545 FUL786544:FVO786545 GEH786544:GFK786545 GOD786544:GPG786545 GXZ786544:GZC786545 HHV786544:HIY786545 HRR786544:HSU786545 IBN786544:ICQ786545 ILJ786544:IMM786545 IVF786544:IWI786545 JFB786544:JGE786545 JOX786544:JQA786545 JYT786544:JZW786545 KIP786544:KJS786545 KSL786544:KTO786545 LCH786544:LDK786545 LMD786544:LNG786545 LVZ786544:LXC786545 MFV786544:MGY786545 MPR786544:MQU786545 MZN786544:NAQ786545 NJJ786544:NKM786545 NTF786544:NUI786545 ODB786544:OEE786545 OMX786544:OOA786545 OWT786544:OXW786545 PGP786544:PHS786545 PQL786544:PRO786545 QAH786544:QBK786545 QKD786544:QLG786545 QTZ786544:QVC786545 RDV786544:REY786545 RNR786544:ROU786545 RXN786544:RYQ786545 SHJ786544:SIM786545 SRF786544:SSI786545 TBB786544:TCE786545 TKX786544:TMA786545 TUT786544:TVW786545 UEP786544:UFS786545 UOL786544:UPO786545 UYH786544:UZK786545 VID786544:VJG786545 VRZ786544:VTC786545 WBV786544:WCY786545 WLR786544:WMU786545 WVN786544:WWQ786545 D852080:AQ852081 JB852080:KE852081 SX852080:UA852081 ACT852080:ADW852081 AMP852080:ANS852081 AWL852080:AXO852081 BGH852080:BHK852081 BQD852080:BRG852081 BZZ852080:CBC852081 CJV852080:CKY852081 CTR852080:CUU852081 DDN852080:DEQ852081 DNJ852080:DOM852081 DXF852080:DYI852081 EHB852080:EIE852081 EQX852080:ESA852081 FAT852080:FBW852081 FKP852080:FLS852081 FUL852080:FVO852081 GEH852080:GFK852081 GOD852080:GPG852081 GXZ852080:GZC852081 HHV852080:HIY852081 HRR852080:HSU852081 IBN852080:ICQ852081 ILJ852080:IMM852081 IVF852080:IWI852081 JFB852080:JGE852081 JOX852080:JQA852081 JYT852080:JZW852081 KIP852080:KJS852081 KSL852080:KTO852081 LCH852080:LDK852081 LMD852080:LNG852081 LVZ852080:LXC852081 MFV852080:MGY852081 MPR852080:MQU852081 MZN852080:NAQ852081 NJJ852080:NKM852081 NTF852080:NUI852081 ODB852080:OEE852081 OMX852080:OOA852081 OWT852080:OXW852081 PGP852080:PHS852081 PQL852080:PRO852081 QAH852080:QBK852081 QKD852080:QLG852081 QTZ852080:QVC852081 RDV852080:REY852081 RNR852080:ROU852081 RXN852080:RYQ852081 SHJ852080:SIM852081 SRF852080:SSI852081 TBB852080:TCE852081 TKX852080:TMA852081 TUT852080:TVW852081 UEP852080:UFS852081 UOL852080:UPO852081 UYH852080:UZK852081 VID852080:VJG852081 VRZ852080:VTC852081 WBV852080:WCY852081 WLR852080:WMU852081 WVN852080:WWQ852081 D917616:AQ917617 JB917616:KE917617 SX917616:UA917617 ACT917616:ADW917617 AMP917616:ANS917617 AWL917616:AXO917617 BGH917616:BHK917617 BQD917616:BRG917617 BZZ917616:CBC917617 CJV917616:CKY917617 CTR917616:CUU917617 DDN917616:DEQ917617 DNJ917616:DOM917617 DXF917616:DYI917617 EHB917616:EIE917617 EQX917616:ESA917617 FAT917616:FBW917617 FKP917616:FLS917617 FUL917616:FVO917617 GEH917616:GFK917617 GOD917616:GPG917617 GXZ917616:GZC917617 HHV917616:HIY917617 HRR917616:HSU917617 IBN917616:ICQ917617 ILJ917616:IMM917617 IVF917616:IWI917617 JFB917616:JGE917617 JOX917616:JQA917617 JYT917616:JZW917617 KIP917616:KJS917617 KSL917616:KTO917617 LCH917616:LDK917617 LMD917616:LNG917617 LVZ917616:LXC917617 MFV917616:MGY917617 MPR917616:MQU917617 MZN917616:NAQ917617 NJJ917616:NKM917617 NTF917616:NUI917617 ODB917616:OEE917617 OMX917616:OOA917617 OWT917616:OXW917617 PGP917616:PHS917617 PQL917616:PRO917617 QAH917616:QBK917617 QKD917616:QLG917617 QTZ917616:QVC917617 RDV917616:REY917617 RNR917616:ROU917617 RXN917616:RYQ917617 SHJ917616:SIM917617 SRF917616:SSI917617 TBB917616:TCE917617 TKX917616:TMA917617 TUT917616:TVW917617 UEP917616:UFS917617 UOL917616:UPO917617 UYH917616:UZK917617 VID917616:VJG917617 VRZ917616:VTC917617 WBV917616:WCY917617 WLR917616:WMU917617 WVN917616:WWQ917617 D983152:AQ983153 JB983152:KE983153 SX983152:UA983153 ACT983152:ADW983153 AMP983152:ANS983153 AWL983152:AXO983153 BGH983152:BHK983153 BQD983152:BRG983153 BZZ983152:CBC983153 CJV983152:CKY983153 CTR983152:CUU983153 DDN983152:DEQ983153 DNJ983152:DOM983153 DXF983152:DYI983153 EHB983152:EIE983153 EQX983152:ESA983153 FAT983152:FBW983153 FKP983152:FLS983153 FUL983152:FVO983153 GEH983152:GFK983153 GOD983152:GPG983153 GXZ983152:GZC983153 HHV983152:HIY983153 HRR983152:HSU983153 IBN983152:ICQ983153 ILJ983152:IMM983153 IVF983152:IWI983153 JFB983152:JGE983153 JOX983152:JQA983153 JYT983152:JZW983153 KIP983152:KJS983153 KSL983152:KTO983153 LCH983152:LDK983153 LMD983152:LNG983153 LVZ983152:LXC983153 MFV983152:MGY983153 MPR983152:MQU983153 MZN983152:NAQ983153 NJJ983152:NKM983153 NTF983152:NUI983153 ODB983152:OEE983153 OMX983152:OOA983153 OWT983152:OXW983153 PGP983152:PHS983153 PQL983152:PRO983153 QAH983152:QBK983153 QKD983152:QLG983153 QTZ983152:QVC983153 RDV983152:REY983153 RNR983152:ROU983153 RXN983152:RYQ983153 SHJ983152:SIM983153 SRF983152:SSI983153 TBB983152:TCE983153 TKX983152:TMA983153 TUT983152:TVW983153 UEP983152:UFS983153 UOL983152:UPO983153 UYH983152:UZK983153 VID983152:VJG983153 VRZ983152:VTC983153 WBV983152:WCY983153 WLR983152:WMU983153 WVN983152:WWQ983153 QKD137:QLG141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UOL137:UPO141 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PQL137:PRO141 D65659:AQ65660 JB65659:KE65660 SX65659:UA65660 ACT65659:ADW65660 AMP65659:ANS65660 AWL65659:AXO65660 BGH65659:BHK65660 BQD65659:BRG65660 BZZ65659:CBC65660 CJV65659:CKY65660 CTR65659:CUU65660 DDN65659:DEQ65660 DNJ65659:DOM65660 DXF65659:DYI65660 EHB65659:EIE65660 EQX65659:ESA65660 FAT65659:FBW65660 FKP65659:FLS65660 FUL65659:FVO65660 GEH65659:GFK65660 GOD65659:GPG65660 GXZ65659:GZC65660 HHV65659:HIY65660 HRR65659:HSU65660 IBN65659:ICQ65660 ILJ65659:IMM65660 IVF65659:IWI65660 JFB65659:JGE65660 JOX65659:JQA65660 JYT65659:JZW65660 KIP65659:KJS65660 KSL65659:KTO65660 LCH65659:LDK65660 LMD65659:LNG65660 LVZ65659:LXC65660 MFV65659:MGY65660 MPR65659:MQU65660 MZN65659:NAQ65660 NJJ65659:NKM65660 NTF65659:NUI65660 ODB65659:OEE65660 OMX65659:OOA65660 OWT65659:OXW65660 PGP65659:PHS65660 PQL65659:PRO65660 QAH65659:QBK65660 QKD65659:QLG65660 QTZ65659:QVC65660 RDV65659:REY65660 RNR65659:ROU65660 RXN65659:RYQ65660 SHJ65659:SIM65660 SRF65659:SSI65660 TBB65659:TCE65660 TKX65659:TMA65660 TUT65659:TVW65660 UEP65659:UFS65660 UOL65659:UPO65660 UYH65659:UZK65660 VID65659:VJG65660 VRZ65659:VTC65660 WBV65659:WCY65660 WLR65659:WMU65660 WVN65659:WWQ65660 D131195:AQ131196 JB131195:KE131196 SX131195:UA131196 ACT131195:ADW131196 AMP131195:ANS131196 AWL131195:AXO131196 BGH131195:BHK131196 BQD131195:BRG131196 BZZ131195:CBC131196 CJV131195:CKY131196 CTR131195:CUU131196 DDN131195:DEQ131196 DNJ131195:DOM131196 DXF131195:DYI131196 EHB131195:EIE131196 EQX131195:ESA131196 FAT131195:FBW131196 FKP131195:FLS131196 FUL131195:FVO131196 GEH131195:GFK131196 GOD131195:GPG131196 GXZ131195:GZC131196 HHV131195:HIY131196 HRR131195:HSU131196 IBN131195:ICQ131196 ILJ131195:IMM131196 IVF131195:IWI131196 JFB131195:JGE131196 JOX131195:JQA131196 JYT131195:JZW131196 KIP131195:KJS131196 KSL131195:KTO131196 LCH131195:LDK131196 LMD131195:LNG131196 LVZ131195:LXC131196 MFV131195:MGY131196 MPR131195:MQU131196 MZN131195:NAQ131196 NJJ131195:NKM131196 NTF131195:NUI131196 ODB131195:OEE131196 OMX131195:OOA131196 OWT131195:OXW131196 PGP131195:PHS131196 PQL131195:PRO131196 QAH131195:QBK131196 QKD131195:QLG131196 QTZ131195:QVC131196 RDV131195:REY131196 RNR131195:ROU131196 RXN131195:RYQ131196 SHJ131195:SIM131196 SRF131195:SSI131196 TBB131195:TCE131196 TKX131195:TMA131196 TUT131195:TVW131196 UEP131195:UFS131196 UOL131195:UPO131196 UYH131195:UZK131196 VID131195:VJG131196 VRZ131195:VTC131196 WBV131195:WCY131196 WLR131195:WMU131196 WVN131195:WWQ131196 D196731:AQ196732 JB196731:KE196732 SX196731:UA196732 ACT196731:ADW196732 AMP196731:ANS196732 AWL196731:AXO196732 BGH196731:BHK196732 BQD196731:BRG196732 BZZ196731:CBC196732 CJV196731:CKY196732 CTR196731:CUU196732 DDN196731:DEQ196732 DNJ196731:DOM196732 DXF196731:DYI196732 EHB196731:EIE196732 EQX196731:ESA196732 FAT196731:FBW196732 FKP196731:FLS196732 FUL196731:FVO196732 GEH196731:GFK196732 GOD196731:GPG196732 GXZ196731:GZC196732 HHV196731:HIY196732 HRR196731:HSU196732 IBN196731:ICQ196732 ILJ196731:IMM196732 IVF196731:IWI196732 JFB196731:JGE196732 JOX196731:JQA196732 JYT196731:JZW196732 KIP196731:KJS196732 KSL196731:KTO196732 LCH196731:LDK196732 LMD196731:LNG196732 LVZ196731:LXC196732 MFV196731:MGY196732 MPR196731:MQU196732 MZN196731:NAQ196732 NJJ196731:NKM196732 NTF196731:NUI196732 ODB196731:OEE196732 OMX196731:OOA196732 OWT196731:OXW196732 PGP196731:PHS196732 PQL196731:PRO196732 QAH196731:QBK196732 QKD196731:QLG196732 QTZ196731:QVC196732 RDV196731:REY196732 RNR196731:ROU196732 RXN196731:RYQ196732 SHJ196731:SIM196732 SRF196731:SSI196732 TBB196731:TCE196732 TKX196731:TMA196732 TUT196731:TVW196732 UEP196731:UFS196732 UOL196731:UPO196732 UYH196731:UZK196732 VID196731:VJG196732 VRZ196731:VTC196732 WBV196731:WCY196732 WLR196731:WMU196732 WVN196731:WWQ196732 D262267:AQ262268 JB262267:KE262268 SX262267:UA262268 ACT262267:ADW262268 AMP262267:ANS262268 AWL262267:AXO262268 BGH262267:BHK262268 BQD262267:BRG262268 BZZ262267:CBC262268 CJV262267:CKY262268 CTR262267:CUU262268 DDN262267:DEQ262268 DNJ262267:DOM262268 DXF262267:DYI262268 EHB262267:EIE262268 EQX262267:ESA262268 FAT262267:FBW262268 FKP262267:FLS262268 FUL262267:FVO262268 GEH262267:GFK262268 GOD262267:GPG262268 GXZ262267:GZC262268 HHV262267:HIY262268 HRR262267:HSU262268 IBN262267:ICQ262268 ILJ262267:IMM262268 IVF262267:IWI262268 JFB262267:JGE262268 JOX262267:JQA262268 JYT262267:JZW262268 KIP262267:KJS262268 KSL262267:KTO262268 LCH262267:LDK262268 LMD262267:LNG262268 LVZ262267:LXC262268 MFV262267:MGY262268 MPR262267:MQU262268 MZN262267:NAQ262268 NJJ262267:NKM262268 NTF262267:NUI262268 ODB262267:OEE262268 OMX262267:OOA262268 OWT262267:OXW262268 PGP262267:PHS262268 PQL262267:PRO262268 QAH262267:QBK262268 QKD262267:QLG262268 QTZ262267:QVC262268 RDV262267:REY262268 RNR262267:ROU262268 RXN262267:RYQ262268 SHJ262267:SIM262268 SRF262267:SSI262268 TBB262267:TCE262268 TKX262267:TMA262268 TUT262267:TVW262268 UEP262267:UFS262268 UOL262267:UPO262268 UYH262267:UZK262268 VID262267:VJG262268 VRZ262267:VTC262268 WBV262267:WCY262268 WLR262267:WMU262268 WVN262267:WWQ262268 D327803:AQ327804 JB327803:KE327804 SX327803:UA327804 ACT327803:ADW327804 AMP327803:ANS327804 AWL327803:AXO327804 BGH327803:BHK327804 BQD327803:BRG327804 BZZ327803:CBC327804 CJV327803:CKY327804 CTR327803:CUU327804 DDN327803:DEQ327804 DNJ327803:DOM327804 DXF327803:DYI327804 EHB327803:EIE327804 EQX327803:ESA327804 FAT327803:FBW327804 FKP327803:FLS327804 FUL327803:FVO327804 GEH327803:GFK327804 GOD327803:GPG327804 GXZ327803:GZC327804 HHV327803:HIY327804 HRR327803:HSU327804 IBN327803:ICQ327804 ILJ327803:IMM327804 IVF327803:IWI327804 JFB327803:JGE327804 JOX327803:JQA327804 JYT327803:JZW327804 KIP327803:KJS327804 KSL327803:KTO327804 LCH327803:LDK327804 LMD327803:LNG327804 LVZ327803:LXC327804 MFV327803:MGY327804 MPR327803:MQU327804 MZN327803:NAQ327804 NJJ327803:NKM327804 NTF327803:NUI327804 ODB327803:OEE327804 OMX327803:OOA327804 OWT327803:OXW327804 PGP327803:PHS327804 PQL327803:PRO327804 QAH327803:QBK327804 QKD327803:QLG327804 QTZ327803:QVC327804 RDV327803:REY327804 RNR327803:ROU327804 RXN327803:RYQ327804 SHJ327803:SIM327804 SRF327803:SSI327804 TBB327803:TCE327804 TKX327803:TMA327804 TUT327803:TVW327804 UEP327803:UFS327804 UOL327803:UPO327804 UYH327803:UZK327804 VID327803:VJG327804 VRZ327803:VTC327804 WBV327803:WCY327804 WLR327803:WMU327804 WVN327803:WWQ327804 D393339:AQ393340 JB393339:KE393340 SX393339:UA393340 ACT393339:ADW393340 AMP393339:ANS393340 AWL393339:AXO393340 BGH393339:BHK393340 BQD393339:BRG393340 BZZ393339:CBC393340 CJV393339:CKY393340 CTR393339:CUU393340 DDN393339:DEQ393340 DNJ393339:DOM393340 DXF393339:DYI393340 EHB393339:EIE393340 EQX393339:ESA393340 FAT393339:FBW393340 FKP393339:FLS393340 FUL393339:FVO393340 GEH393339:GFK393340 GOD393339:GPG393340 GXZ393339:GZC393340 HHV393339:HIY393340 HRR393339:HSU393340 IBN393339:ICQ393340 ILJ393339:IMM393340 IVF393339:IWI393340 JFB393339:JGE393340 JOX393339:JQA393340 JYT393339:JZW393340 KIP393339:KJS393340 KSL393339:KTO393340 LCH393339:LDK393340 LMD393339:LNG393340 LVZ393339:LXC393340 MFV393339:MGY393340 MPR393339:MQU393340 MZN393339:NAQ393340 NJJ393339:NKM393340 NTF393339:NUI393340 ODB393339:OEE393340 OMX393339:OOA393340 OWT393339:OXW393340 PGP393339:PHS393340 PQL393339:PRO393340 QAH393339:QBK393340 QKD393339:QLG393340 QTZ393339:QVC393340 RDV393339:REY393340 RNR393339:ROU393340 RXN393339:RYQ393340 SHJ393339:SIM393340 SRF393339:SSI393340 TBB393339:TCE393340 TKX393339:TMA393340 TUT393339:TVW393340 UEP393339:UFS393340 UOL393339:UPO393340 UYH393339:UZK393340 VID393339:VJG393340 VRZ393339:VTC393340 WBV393339:WCY393340 WLR393339:WMU393340 WVN393339:WWQ393340 D458875:AQ458876 JB458875:KE458876 SX458875:UA458876 ACT458875:ADW458876 AMP458875:ANS458876 AWL458875:AXO458876 BGH458875:BHK458876 BQD458875:BRG458876 BZZ458875:CBC458876 CJV458875:CKY458876 CTR458875:CUU458876 DDN458875:DEQ458876 DNJ458875:DOM458876 DXF458875:DYI458876 EHB458875:EIE458876 EQX458875:ESA458876 FAT458875:FBW458876 FKP458875:FLS458876 FUL458875:FVO458876 GEH458875:GFK458876 GOD458875:GPG458876 GXZ458875:GZC458876 HHV458875:HIY458876 HRR458875:HSU458876 IBN458875:ICQ458876 ILJ458875:IMM458876 IVF458875:IWI458876 JFB458875:JGE458876 JOX458875:JQA458876 JYT458875:JZW458876 KIP458875:KJS458876 KSL458875:KTO458876 LCH458875:LDK458876 LMD458875:LNG458876 LVZ458875:LXC458876 MFV458875:MGY458876 MPR458875:MQU458876 MZN458875:NAQ458876 NJJ458875:NKM458876 NTF458875:NUI458876 ODB458875:OEE458876 OMX458875:OOA458876 OWT458875:OXW458876 PGP458875:PHS458876 PQL458875:PRO458876 QAH458875:QBK458876 QKD458875:QLG458876 QTZ458875:QVC458876 RDV458875:REY458876 RNR458875:ROU458876 RXN458875:RYQ458876 SHJ458875:SIM458876 SRF458875:SSI458876 TBB458875:TCE458876 TKX458875:TMA458876 TUT458875:TVW458876 UEP458875:UFS458876 UOL458875:UPO458876 UYH458875:UZK458876 VID458875:VJG458876 VRZ458875:VTC458876 WBV458875:WCY458876 WLR458875:WMU458876 WVN458875:WWQ458876 D524411:AQ524412 JB524411:KE524412 SX524411:UA524412 ACT524411:ADW524412 AMP524411:ANS524412 AWL524411:AXO524412 BGH524411:BHK524412 BQD524411:BRG524412 BZZ524411:CBC524412 CJV524411:CKY524412 CTR524411:CUU524412 DDN524411:DEQ524412 DNJ524411:DOM524412 DXF524411:DYI524412 EHB524411:EIE524412 EQX524411:ESA524412 FAT524411:FBW524412 FKP524411:FLS524412 FUL524411:FVO524412 GEH524411:GFK524412 GOD524411:GPG524412 GXZ524411:GZC524412 HHV524411:HIY524412 HRR524411:HSU524412 IBN524411:ICQ524412 ILJ524411:IMM524412 IVF524411:IWI524412 JFB524411:JGE524412 JOX524411:JQA524412 JYT524411:JZW524412 KIP524411:KJS524412 KSL524411:KTO524412 LCH524411:LDK524412 LMD524411:LNG524412 LVZ524411:LXC524412 MFV524411:MGY524412 MPR524411:MQU524412 MZN524411:NAQ524412 NJJ524411:NKM524412 NTF524411:NUI524412 ODB524411:OEE524412 OMX524411:OOA524412 OWT524411:OXW524412 PGP524411:PHS524412 PQL524411:PRO524412 QAH524411:QBK524412 QKD524411:QLG524412 QTZ524411:QVC524412 RDV524411:REY524412 RNR524411:ROU524412 RXN524411:RYQ524412 SHJ524411:SIM524412 SRF524411:SSI524412 TBB524411:TCE524412 TKX524411:TMA524412 TUT524411:TVW524412 UEP524411:UFS524412 UOL524411:UPO524412 UYH524411:UZK524412 VID524411:VJG524412 VRZ524411:VTC524412 WBV524411:WCY524412 WLR524411:WMU524412 WVN524411:WWQ524412 D589947:AQ589948 JB589947:KE589948 SX589947:UA589948 ACT589947:ADW589948 AMP589947:ANS589948 AWL589947:AXO589948 BGH589947:BHK589948 BQD589947:BRG589948 BZZ589947:CBC589948 CJV589947:CKY589948 CTR589947:CUU589948 DDN589947:DEQ589948 DNJ589947:DOM589948 DXF589947:DYI589948 EHB589947:EIE589948 EQX589947:ESA589948 FAT589947:FBW589948 FKP589947:FLS589948 FUL589947:FVO589948 GEH589947:GFK589948 GOD589947:GPG589948 GXZ589947:GZC589948 HHV589947:HIY589948 HRR589947:HSU589948 IBN589947:ICQ589948 ILJ589947:IMM589948 IVF589947:IWI589948 JFB589947:JGE589948 JOX589947:JQA589948 JYT589947:JZW589948 KIP589947:KJS589948 KSL589947:KTO589948 LCH589947:LDK589948 LMD589947:LNG589948 LVZ589947:LXC589948 MFV589947:MGY589948 MPR589947:MQU589948 MZN589947:NAQ589948 NJJ589947:NKM589948 NTF589947:NUI589948 ODB589947:OEE589948 OMX589947:OOA589948 OWT589947:OXW589948 PGP589947:PHS589948 PQL589947:PRO589948 QAH589947:QBK589948 QKD589947:QLG589948 QTZ589947:QVC589948 RDV589947:REY589948 RNR589947:ROU589948 RXN589947:RYQ589948 SHJ589947:SIM589948 SRF589947:SSI589948 TBB589947:TCE589948 TKX589947:TMA589948 TUT589947:TVW589948 UEP589947:UFS589948 UOL589947:UPO589948 UYH589947:UZK589948 VID589947:VJG589948 VRZ589947:VTC589948 WBV589947:WCY589948 WLR589947:WMU589948 WVN589947:WWQ589948 D655483:AQ655484 JB655483:KE655484 SX655483:UA655484 ACT655483:ADW655484 AMP655483:ANS655484 AWL655483:AXO655484 BGH655483:BHK655484 BQD655483:BRG655484 BZZ655483:CBC655484 CJV655483:CKY655484 CTR655483:CUU655484 DDN655483:DEQ655484 DNJ655483:DOM655484 DXF655483:DYI655484 EHB655483:EIE655484 EQX655483:ESA655484 FAT655483:FBW655484 FKP655483:FLS655484 FUL655483:FVO655484 GEH655483:GFK655484 GOD655483:GPG655484 GXZ655483:GZC655484 HHV655483:HIY655484 HRR655483:HSU655484 IBN655483:ICQ655484 ILJ655483:IMM655484 IVF655483:IWI655484 JFB655483:JGE655484 JOX655483:JQA655484 JYT655483:JZW655484 KIP655483:KJS655484 KSL655483:KTO655484 LCH655483:LDK655484 LMD655483:LNG655484 LVZ655483:LXC655484 MFV655483:MGY655484 MPR655483:MQU655484 MZN655483:NAQ655484 NJJ655483:NKM655484 NTF655483:NUI655484 ODB655483:OEE655484 OMX655483:OOA655484 OWT655483:OXW655484 PGP655483:PHS655484 PQL655483:PRO655484 QAH655483:QBK655484 QKD655483:QLG655484 QTZ655483:QVC655484 RDV655483:REY655484 RNR655483:ROU655484 RXN655483:RYQ655484 SHJ655483:SIM655484 SRF655483:SSI655484 TBB655483:TCE655484 TKX655483:TMA655484 TUT655483:TVW655484 UEP655483:UFS655484 UOL655483:UPO655484 UYH655483:UZK655484 VID655483:VJG655484 VRZ655483:VTC655484 WBV655483:WCY655484 WLR655483:WMU655484 WVN655483:WWQ655484 D721019:AQ721020 JB721019:KE721020 SX721019:UA721020 ACT721019:ADW721020 AMP721019:ANS721020 AWL721019:AXO721020 BGH721019:BHK721020 BQD721019:BRG721020 BZZ721019:CBC721020 CJV721019:CKY721020 CTR721019:CUU721020 DDN721019:DEQ721020 DNJ721019:DOM721020 DXF721019:DYI721020 EHB721019:EIE721020 EQX721019:ESA721020 FAT721019:FBW721020 FKP721019:FLS721020 FUL721019:FVO721020 GEH721019:GFK721020 GOD721019:GPG721020 GXZ721019:GZC721020 HHV721019:HIY721020 HRR721019:HSU721020 IBN721019:ICQ721020 ILJ721019:IMM721020 IVF721019:IWI721020 JFB721019:JGE721020 JOX721019:JQA721020 JYT721019:JZW721020 KIP721019:KJS721020 KSL721019:KTO721020 LCH721019:LDK721020 LMD721019:LNG721020 LVZ721019:LXC721020 MFV721019:MGY721020 MPR721019:MQU721020 MZN721019:NAQ721020 NJJ721019:NKM721020 NTF721019:NUI721020 ODB721019:OEE721020 OMX721019:OOA721020 OWT721019:OXW721020 PGP721019:PHS721020 PQL721019:PRO721020 QAH721019:QBK721020 QKD721019:QLG721020 QTZ721019:QVC721020 RDV721019:REY721020 RNR721019:ROU721020 RXN721019:RYQ721020 SHJ721019:SIM721020 SRF721019:SSI721020 TBB721019:TCE721020 TKX721019:TMA721020 TUT721019:TVW721020 UEP721019:UFS721020 UOL721019:UPO721020 UYH721019:UZK721020 VID721019:VJG721020 VRZ721019:VTC721020 WBV721019:WCY721020 WLR721019:WMU721020 WVN721019:WWQ721020 D786555:AQ786556 JB786555:KE786556 SX786555:UA786556 ACT786555:ADW786556 AMP786555:ANS786556 AWL786555:AXO786556 BGH786555:BHK786556 BQD786555:BRG786556 BZZ786555:CBC786556 CJV786555:CKY786556 CTR786555:CUU786556 DDN786555:DEQ786556 DNJ786555:DOM786556 DXF786555:DYI786556 EHB786555:EIE786556 EQX786555:ESA786556 FAT786555:FBW786556 FKP786555:FLS786556 FUL786555:FVO786556 GEH786555:GFK786556 GOD786555:GPG786556 GXZ786555:GZC786556 HHV786555:HIY786556 HRR786555:HSU786556 IBN786555:ICQ786556 ILJ786555:IMM786556 IVF786555:IWI786556 JFB786555:JGE786556 JOX786555:JQA786556 JYT786555:JZW786556 KIP786555:KJS786556 KSL786555:KTO786556 LCH786555:LDK786556 LMD786555:LNG786556 LVZ786555:LXC786556 MFV786555:MGY786556 MPR786555:MQU786556 MZN786555:NAQ786556 NJJ786555:NKM786556 NTF786555:NUI786556 ODB786555:OEE786556 OMX786555:OOA786556 OWT786555:OXW786556 PGP786555:PHS786556 PQL786555:PRO786556 QAH786555:QBK786556 QKD786555:QLG786556 QTZ786555:QVC786556 RDV786555:REY786556 RNR786555:ROU786556 RXN786555:RYQ786556 SHJ786555:SIM786556 SRF786555:SSI786556 TBB786555:TCE786556 TKX786555:TMA786556 TUT786555:TVW786556 UEP786555:UFS786556 UOL786555:UPO786556 UYH786555:UZK786556 VID786555:VJG786556 VRZ786555:VTC786556 WBV786555:WCY786556 WLR786555:WMU786556 WVN786555:WWQ786556 D852091:AQ852092 JB852091:KE852092 SX852091:UA852092 ACT852091:ADW852092 AMP852091:ANS852092 AWL852091:AXO852092 BGH852091:BHK852092 BQD852091:BRG852092 BZZ852091:CBC852092 CJV852091:CKY852092 CTR852091:CUU852092 DDN852091:DEQ852092 DNJ852091:DOM852092 DXF852091:DYI852092 EHB852091:EIE852092 EQX852091:ESA852092 FAT852091:FBW852092 FKP852091:FLS852092 FUL852091:FVO852092 GEH852091:GFK852092 GOD852091:GPG852092 GXZ852091:GZC852092 HHV852091:HIY852092 HRR852091:HSU852092 IBN852091:ICQ852092 ILJ852091:IMM852092 IVF852091:IWI852092 JFB852091:JGE852092 JOX852091:JQA852092 JYT852091:JZW852092 KIP852091:KJS852092 KSL852091:KTO852092 LCH852091:LDK852092 LMD852091:LNG852092 LVZ852091:LXC852092 MFV852091:MGY852092 MPR852091:MQU852092 MZN852091:NAQ852092 NJJ852091:NKM852092 NTF852091:NUI852092 ODB852091:OEE852092 OMX852091:OOA852092 OWT852091:OXW852092 PGP852091:PHS852092 PQL852091:PRO852092 QAH852091:QBK852092 QKD852091:QLG852092 QTZ852091:QVC852092 RDV852091:REY852092 RNR852091:ROU852092 RXN852091:RYQ852092 SHJ852091:SIM852092 SRF852091:SSI852092 TBB852091:TCE852092 TKX852091:TMA852092 TUT852091:TVW852092 UEP852091:UFS852092 UOL852091:UPO852092 UYH852091:UZK852092 VID852091:VJG852092 VRZ852091:VTC852092 WBV852091:WCY852092 WLR852091:WMU852092 WVN852091:WWQ852092 D917627:AQ917628 JB917627:KE917628 SX917627:UA917628 ACT917627:ADW917628 AMP917627:ANS917628 AWL917627:AXO917628 BGH917627:BHK917628 BQD917627:BRG917628 BZZ917627:CBC917628 CJV917627:CKY917628 CTR917627:CUU917628 DDN917627:DEQ917628 DNJ917627:DOM917628 DXF917627:DYI917628 EHB917627:EIE917628 EQX917627:ESA917628 FAT917627:FBW917628 FKP917627:FLS917628 FUL917627:FVO917628 GEH917627:GFK917628 GOD917627:GPG917628 GXZ917627:GZC917628 HHV917627:HIY917628 HRR917627:HSU917628 IBN917627:ICQ917628 ILJ917627:IMM917628 IVF917627:IWI917628 JFB917627:JGE917628 JOX917627:JQA917628 JYT917627:JZW917628 KIP917627:KJS917628 KSL917627:KTO917628 LCH917627:LDK917628 LMD917627:LNG917628 LVZ917627:LXC917628 MFV917627:MGY917628 MPR917627:MQU917628 MZN917627:NAQ917628 NJJ917627:NKM917628 NTF917627:NUI917628 ODB917627:OEE917628 OMX917627:OOA917628 OWT917627:OXW917628 PGP917627:PHS917628 PQL917627:PRO917628 QAH917627:QBK917628 QKD917627:QLG917628 QTZ917627:QVC917628 RDV917627:REY917628 RNR917627:ROU917628 RXN917627:RYQ917628 SHJ917627:SIM917628 SRF917627:SSI917628 TBB917627:TCE917628 TKX917627:TMA917628 TUT917627:TVW917628 UEP917627:UFS917628 UOL917627:UPO917628 UYH917627:UZK917628 VID917627:VJG917628 VRZ917627:VTC917628 WBV917627:WCY917628 WLR917627:WMU917628 WVN917627:WWQ917628 D983163:AQ983164 JB983163:KE983164 SX983163:UA983164 ACT983163:ADW983164 AMP983163:ANS983164 AWL983163:AXO983164 BGH983163:BHK983164 BQD983163:BRG983164 BZZ983163:CBC983164 CJV983163:CKY983164 CTR983163:CUU983164 DDN983163:DEQ983164 DNJ983163:DOM983164 DXF983163:DYI983164 EHB983163:EIE983164 EQX983163:ESA983164 FAT983163:FBW983164 FKP983163:FLS983164 FUL983163:FVO983164 GEH983163:GFK983164 GOD983163:GPG983164 GXZ983163:GZC983164 HHV983163:HIY983164 HRR983163:HSU983164 IBN983163:ICQ983164 ILJ983163:IMM983164 IVF983163:IWI983164 JFB983163:JGE983164 JOX983163:JQA983164 JYT983163:JZW983164 KIP983163:KJS983164 KSL983163:KTO983164 LCH983163:LDK983164 LMD983163:LNG983164 LVZ983163:LXC983164 MFV983163:MGY983164 MPR983163:MQU983164 MZN983163:NAQ983164 NJJ983163:NKM983164 NTF983163:NUI983164 ODB983163:OEE983164 OMX983163:OOA983164 OWT983163:OXW983164 PGP983163:PHS983164 PQL983163:PRO983164 QAH983163:QBK983164 QKD983163:QLG983164 QTZ983163:QVC983164 RDV983163:REY983164 RNR983163:ROU983164 RXN983163:RYQ983164 SHJ983163:SIM983164 SRF983163:SSI983164 TBB983163:TCE983164 TKX983163:TMA983164 TUT983163:TVW983164 UEP983163:UFS983164 UOL983163:UPO983164 UYH983163:UZK983164 VID983163:VJG983164 VRZ983163:VTC983164 WBV983163:WCY983164 WLR983163:WMU983164 WVN983163:WWQ983164 D65665:AQ65665 JB65665:KE65665 SX65665:UA65665 ACT65665:ADW65665 AMP65665:ANS65665 AWL65665:AXO65665 BGH65665:BHK65665 BQD65665:BRG65665 BZZ65665:CBC65665 CJV65665:CKY65665 CTR65665:CUU65665 DDN65665:DEQ65665 DNJ65665:DOM65665 DXF65665:DYI65665 EHB65665:EIE65665 EQX65665:ESA65665 FAT65665:FBW65665 FKP65665:FLS65665 FUL65665:FVO65665 GEH65665:GFK65665 GOD65665:GPG65665 GXZ65665:GZC65665 HHV65665:HIY65665 HRR65665:HSU65665 IBN65665:ICQ65665 ILJ65665:IMM65665 IVF65665:IWI65665 JFB65665:JGE65665 JOX65665:JQA65665 JYT65665:JZW65665 KIP65665:KJS65665 KSL65665:KTO65665 LCH65665:LDK65665 LMD65665:LNG65665 LVZ65665:LXC65665 MFV65665:MGY65665 MPR65665:MQU65665 MZN65665:NAQ65665 NJJ65665:NKM65665 NTF65665:NUI65665 ODB65665:OEE65665 OMX65665:OOA65665 OWT65665:OXW65665 PGP65665:PHS65665 PQL65665:PRO65665 QAH65665:QBK65665 QKD65665:QLG65665 QTZ65665:QVC65665 RDV65665:REY65665 RNR65665:ROU65665 RXN65665:RYQ65665 SHJ65665:SIM65665 SRF65665:SSI65665 TBB65665:TCE65665 TKX65665:TMA65665 TUT65665:TVW65665 UEP65665:UFS65665 UOL65665:UPO65665 UYH65665:UZK65665 VID65665:VJG65665 VRZ65665:VTC65665 WBV65665:WCY65665 WLR65665:WMU65665 WVN65665:WWQ65665 D131201:AQ131201 JB131201:KE131201 SX131201:UA131201 ACT131201:ADW131201 AMP131201:ANS131201 AWL131201:AXO131201 BGH131201:BHK131201 BQD131201:BRG131201 BZZ131201:CBC131201 CJV131201:CKY131201 CTR131201:CUU131201 DDN131201:DEQ131201 DNJ131201:DOM131201 DXF131201:DYI131201 EHB131201:EIE131201 EQX131201:ESA131201 FAT131201:FBW131201 FKP131201:FLS131201 FUL131201:FVO131201 GEH131201:GFK131201 GOD131201:GPG131201 GXZ131201:GZC131201 HHV131201:HIY131201 HRR131201:HSU131201 IBN131201:ICQ131201 ILJ131201:IMM131201 IVF131201:IWI131201 JFB131201:JGE131201 JOX131201:JQA131201 JYT131201:JZW131201 KIP131201:KJS131201 KSL131201:KTO131201 LCH131201:LDK131201 LMD131201:LNG131201 LVZ131201:LXC131201 MFV131201:MGY131201 MPR131201:MQU131201 MZN131201:NAQ131201 NJJ131201:NKM131201 NTF131201:NUI131201 ODB131201:OEE131201 OMX131201:OOA131201 OWT131201:OXW131201 PGP131201:PHS131201 PQL131201:PRO131201 QAH131201:QBK131201 QKD131201:QLG131201 QTZ131201:QVC131201 RDV131201:REY131201 RNR131201:ROU131201 RXN131201:RYQ131201 SHJ131201:SIM131201 SRF131201:SSI131201 TBB131201:TCE131201 TKX131201:TMA131201 TUT131201:TVW131201 UEP131201:UFS131201 UOL131201:UPO131201 UYH131201:UZK131201 VID131201:VJG131201 VRZ131201:VTC131201 WBV131201:WCY131201 WLR131201:WMU131201 WVN131201:WWQ131201 D196737:AQ196737 JB196737:KE196737 SX196737:UA196737 ACT196737:ADW196737 AMP196737:ANS196737 AWL196737:AXO196737 BGH196737:BHK196737 BQD196737:BRG196737 BZZ196737:CBC196737 CJV196737:CKY196737 CTR196737:CUU196737 DDN196737:DEQ196737 DNJ196737:DOM196737 DXF196737:DYI196737 EHB196737:EIE196737 EQX196737:ESA196737 FAT196737:FBW196737 FKP196737:FLS196737 FUL196737:FVO196737 GEH196737:GFK196737 GOD196737:GPG196737 GXZ196737:GZC196737 HHV196737:HIY196737 HRR196737:HSU196737 IBN196737:ICQ196737 ILJ196737:IMM196737 IVF196737:IWI196737 JFB196737:JGE196737 JOX196737:JQA196737 JYT196737:JZW196737 KIP196737:KJS196737 KSL196737:KTO196737 LCH196737:LDK196737 LMD196737:LNG196737 LVZ196737:LXC196737 MFV196737:MGY196737 MPR196737:MQU196737 MZN196737:NAQ196737 NJJ196737:NKM196737 NTF196737:NUI196737 ODB196737:OEE196737 OMX196737:OOA196737 OWT196737:OXW196737 PGP196737:PHS196737 PQL196737:PRO196737 QAH196737:QBK196737 QKD196737:QLG196737 QTZ196737:QVC196737 RDV196737:REY196737 RNR196737:ROU196737 RXN196737:RYQ196737 SHJ196737:SIM196737 SRF196737:SSI196737 TBB196737:TCE196737 TKX196737:TMA196737 TUT196737:TVW196737 UEP196737:UFS196737 UOL196737:UPO196737 UYH196737:UZK196737 VID196737:VJG196737 VRZ196737:VTC196737 WBV196737:WCY196737 WLR196737:WMU196737 WVN196737:WWQ196737 D262273:AQ262273 JB262273:KE262273 SX262273:UA262273 ACT262273:ADW262273 AMP262273:ANS262273 AWL262273:AXO262273 BGH262273:BHK262273 BQD262273:BRG262273 BZZ262273:CBC262273 CJV262273:CKY262273 CTR262273:CUU262273 DDN262273:DEQ262273 DNJ262273:DOM262273 DXF262273:DYI262273 EHB262273:EIE262273 EQX262273:ESA262273 FAT262273:FBW262273 FKP262273:FLS262273 FUL262273:FVO262273 GEH262273:GFK262273 GOD262273:GPG262273 GXZ262273:GZC262273 HHV262273:HIY262273 HRR262273:HSU262273 IBN262273:ICQ262273 ILJ262273:IMM262273 IVF262273:IWI262273 JFB262273:JGE262273 JOX262273:JQA262273 JYT262273:JZW262273 KIP262273:KJS262273 KSL262273:KTO262273 LCH262273:LDK262273 LMD262273:LNG262273 LVZ262273:LXC262273 MFV262273:MGY262273 MPR262273:MQU262273 MZN262273:NAQ262273 NJJ262273:NKM262273 NTF262273:NUI262273 ODB262273:OEE262273 OMX262273:OOA262273 OWT262273:OXW262273 PGP262273:PHS262273 PQL262273:PRO262273 QAH262273:QBK262273 QKD262273:QLG262273 QTZ262273:QVC262273 RDV262273:REY262273 RNR262273:ROU262273 RXN262273:RYQ262273 SHJ262273:SIM262273 SRF262273:SSI262273 TBB262273:TCE262273 TKX262273:TMA262273 TUT262273:TVW262273 UEP262273:UFS262273 UOL262273:UPO262273 UYH262273:UZK262273 VID262273:VJG262273 VRZ262273:VTC262273 WBV262273:WCY262273 WLR262273:WMU262273 WVN262273:WWQ262273 D327809:AQ327809 JB327809:KE327809 SX327809:UA327809 ACT327809:ADW327809 AMP327809:ANS327809 AWL327809:AXO327809 BGH327809:BHK327809 BQD327809:BRG327809 BZZ327809:CBC327809 CJV327809:CKY327809 CTR327809:CUU327809 DDN327809:DEQ327809 DNJ327809:DOM327809 DXF327809:DYI327809 EHB327809:EIE327809 EQX327809:ESA327809 FAT327809:FBW327809 FKP327809:FLS327809 FUL327809:FVO327809 GEH327809:GFK327809 GOD327809:GPG327809 GXZ327809:GZC327809 HHV327809:HIY327809 HRR327809:HSU327809 IBN327809:ICQ327809 ILJ327809:IMM327809 IVF327809:IWI327809 JFB327809:JGE327809 JOX327809:JQA327809 JYT327809:JZW327809 KIP327809:KJS327809 KSL327809:KTO327809 LCH327809:LDK327809 LMD327809:LNG327809 LVZ327809:LXC327809 MFV327809:MGY327809 MPR327809:MQU327809 MZN327809:NAQ327809 NJJ327809:NKM327809 NTF327809:NUI327809 ODB327809:OEE327809 OMX327809:OOA327809 OWT327809:OXW327809 PGP327809:PHS327809 PQL327809:PRO327809 QAH327809:QBK327809 QKD327809:QLG327809 QTZ327809:QVC327809 RDV327809:REY327809 RNR327809:ROU327809 RXN327809:RYQ327809 SHJ327809:SIM327809 SRF327809:SSI327809 TBB327809:TCE327809 TKX327809:TMA327809 TUT327809:TVW327809 UEP327809:UFS327809 UOL327809:UPO327809 UYH327809:UZK327809 VID327809:VJG327809 VRZ327809:VTC327809 WBV327809:WCY327809 WLR327809:WMU327809 WVN327809:WWQ327809 D393345:AQ393345 JB393345:KE393345 SX393345:UA393345 ACT393345:ADW393345 AMP393345:ANS393345 AWL393345:AXO393345 BGH393345:BHK393345 BQD393345:BRG393345 BZZ393345:CBC393345 CJV393345:CKY393345 CTR393345:CUU393345 DDN393345:DEQ393345 DNJ393345:DOM393345 DXF393345:DYI393345 EHB393345:EIE393345 EQX393345:ESA393345 FAT393345:FBW393345 FKP393345:FLS393345 FUL393345:FVO393345 GEH393345:GFK393345 GOD393345:GPG393345 GXZ393345:GZC393345 HHV393345:HIY393345 HRR393345:HSU393345 IBN393345:ICQ393345 ILJ393345:IMM393345 IVF393345:IWI393345 JFB393345:JGE393345 JOX393345:JQA393345 JYT393345:JZW393345 KIP393345:KJS393345 KSL393345:KTO393345 LCH393345:LDK393345 LMD393345:LNG393345 LVZ393345:LXC393345 MFV393345:MGY393345 MPR393345:MQU393345 MZN393345:NAQ393345 NJJ393345:NKM393345 NTF393345:NUI393345 ODB393345:OEE393345 OMX393345:OOA393345 OWT393345:OXW393345 PGP393345:PHS393345 PQL393345:PRO393345 QAH393345:QBK393345 QKD393345:QLG393345 QTZ393345:QVC393345 RDV393345:REY393345 RNR393345:ROU393345 RXN393345:RYQ393345 SHJ393345:SIM393345 SRF393345:SSI393345 TBB393345:TCE393345 TKX393345:TMA393345 TUT393345:TVW393345 UEP393345:UFS393345 UOL393345:UPO393345 UYH393345:UZK393345 VID393345:VJG393345 VRZ393345:VTC393345 WBV393345:WCY393345 WLR393345:WMU393345 WVN393345:WWQ393345 D458881:AQ458881 JB458881:KE458881 SX458881:UA458881 ACT458881:ADW458881 AMP458881:ANS458881 AWL458881:AXO458881 BGH458881:BHK458881 BQD458881:BRG458881 BZZ458881:CBC458881 CJV458881:CKY458881 CTR458881:CUU458881 DDN458881:DEQ458881 DNJ458881:DOM458881 DXF458881:DYI458881 EHB458881:EIE458881 EQX458881:ESA458881 FAT458881:FBW458881 FKP458881:FLS458881 FUL458881:FVO458881 GEH458881:GFK458881 GOD458881:GPG458881 GXZ458881:GZC458881 HHV458881:HIY458881 HRR458881:HSU458881 IBN458881:ICQ458881 ILJ458881:IMM458881 IVF458881:IWI458881 JFB458881:JGE458881 JOX458881:JQA458881 JYT458881:JZW458881 KIP458881:KJS458881 KSL458881:KTO458881 LCH458881:LDK458881 LMD458881:LNG458881 LVZ458881:LXC458881 MFV458881:MGY458881 MPR458881:MQU458881 MZN458881:NAQ458881 NJJ458881:NKM458881 NTF458881:NUI458881 ODB458881:OEE458881 OMX458881:OOA458881 OWT458881:OXW458881 PGP458881:PHS458881 PQL458881:PRO458881 QAH458881:QBK458881 QKD458881:QLG458881 QTZ458881:QVC458881 RDV458881:REY458881 RNR458881:ROU458881 RXN458881:RYQ458881 SHJ458881:SIM458881 SRF458881:SSI458881 TBB458881:TCE458881 TKX458881:TMA458881 TUT458881:TVW458881 UEP458881:UFS458881 UOL458881:UPO458881 UYH458881:UZK458881 VID458881:VJG458881 VRZ458881:VTC458881 WBV458881:WCY458881 WLR458881:WMU458881 WVN458881:WWQ458881 D524417:AQ524417 JB524417:KE524417 SX524417:UA524417 ACT524417:ADW524417 AMP524417:ANS524417 AWL524417:AXO524417 BGH524417:BHK524417 BQD524417:BRG524417 BZZ524417:CBC524417 CJV524417:CKY524417 CTR524417:CUU524417 DDN524417:DEQ524417 DNJ524417:DOM524417 DXF524417:DYI524417 EHB524417:EIE524417 EQX524417:ESA524417 FAT524417:FBW524417 FKP524417:FLS524417 FUL524417:FVO524417 GEH524417:GFK524417 GOD524417:GPG524417 GXZ524417:GZC524417 HHV524417:HIY524417 HRR524417:HSU524417 IBN524417:ICQ524417 ILJ524417:IMM524417 IVF524417:IWI524417 JFB524417:JGE524417 JOX524417:JQA524417 JYT524417:JZW524417 KIP524417:KJS524417 KSL524417:KTO524417 LCH524417:LDK524417 LMD524417:LNG524417 LVZ524417:LXC524417 MFV524417:MGY524417 MPR524417:MQU524417 MZN524417:NAQ524417 NJJ524417:NKM524417 NTF524417:NUI524417 ODB524417:OEE524417 OMX524417:OOA524417 OWT524417:OXW524417 PGP524417:PHS524417 PQL524417:PRO524417 QAH524417:QBK524417 QKD524417:QLG524417 QTZ524417:QVC524417 RDV524417:REY524417 RNR524417:ROU524417 RXN524417:RYQ524417 SHJ524417:SIM524417 SRF524417:SSI524417 TBB524417:TCE524417 TKX524417:TMA524417 TUT524417:TVW524417 UEP524417:UFS524417 UOL524417:UPO524417 UYH524417:UZK524417 VID524417:VJG524417 VRZ524417:VTC524417 WBV524417:WCY524417 WLR524417:WMU524417 WVN524417:WWQ524417 D589953:AQ589953 JB589953:KE589953 SX589953:UA589953 ACT589953:ADW589953 AMP589953:ANS589953 AWL589953:AXO589953 BGH589953:BHK589953 BQD589953:BRG589953 BZZ589953:CBC589953 CJV589953:CKY589953 CTR589953:CUU589953 DDN589953:DEQ589953 DNJ589953:DOM589953 DXF589953:DYI589953 EHB589953:EIE589953 EQX589953:ESA589953 FAT589953:FBW589953 FKP589953:FLS589953 FUL589953:FVO589953 GEH589953:GFK589953 GOD589953:GPG589953 GXZ589953:GZC589953 HHV589953:HIY589953 HRR589953:HSU589953 IBN589953:ICQ589953 ILJ589953:IMM589953 IVF589953:IWI589953 JFB589953:JGE589953 JOX589953:JQA589953 JYT589953:JZW589953 KIP589953:KJS589953 KSL589953:KTO589953 LCH589953:LDK589953 LMD589953:LNG589953 LVZ589953:LXC589953 MFV589953:MGY589953 MPR589953:MQU589953 MZN589953:NAQ589953 NJJ589953:NKM589953 NTF589953:NUI589953 ODB589953:OEE589953 OMX589953:OOA589953 OWT589953:OXW589953 PGP589953:PHS589953 PQL589953:PRO589953 QAH589953:QBK589953 QKD589953:QLG589953 QTZ589953:QVC589953 RDV589953:REY589953 RNR589953:ROU589953 RXN589953:RYQ589953 SHJ589953:SIM589953 SRF589953:SSI589953 TBB589953:TCE589953 TKX589953:TMA589953 TUT589953:TVW589953 UEP589953:UFS589953 UOL589953:UPO589953 UYH589953:UZK589953 VID589953:VJG589953 VRZ589953:VTC589953 WBV589953:WCY589953 WLR589953:WMU589953 WVN589953:WWQ589953 D655489:AQ655489 JB655489:KE655489 SX655489:UA655489 ACT655489:ADW655489 AMP655489:ANS655489 AWL655489:AXO655489 BGH655489:BHK655489 BQD655489:BRG655489 BZZ655489:CBC655489 CJV655489:CKY655489 CTR655489:CUU655489 DDN655489:DEQ655489 DNJ655489:DOM655489 DXF655489:DYI655489 EHB655489:EIE655489 EQX655489:ESA655489 FAT655489:FBW655489 FKP655489:FLS655489 FUL655489:FVO655489 GEH655489:GFK655489 GOD655489:GPG655489 GXZ655489:GZC655489 HHV655489:HIY655489 HRR655489:HSU655489 IBN655489:ICQ655489 ILJ655489:IMM655489 IVF655489:IWI655489 JFB655489:JGE655489 JOX655489:JQA655489 JYT655489:JZW655489 KIP655489:KJS655489 KSL655489:KTO655489 LCH655489:LDK655489 LMD655489:LNG655489 LVZ655489:LXC655489 MFV655489:MGY655489 MPR655489:MQU655489 MZN655489:NAQ655489 NJJ655489:NKM655489 NTF655489:NUI655489 ODB655489:OEE655489 OMX655489:OOA655489 OWT655489:OXW655489 PGP655489:PHS655489 PQL655489:PRO655489 QAH655489:QBK655489 QKD655489:QLG655489 QTZ655489:QVC655489 RDV655489:REY655489 RNR655489:ROU655489 RXN655489:RYQ655489 SHJ655489:SIM655489 SRF655489:SSI655489 TBB655489:TCE655489 TKX655489:TMA655489 TUT655489:TVW655489 UEP655489:UFS655489 UOL655489:UPO655489 UYH655489:UZK655489 VID655489:VJG655489 VRZ655489:VTC655489 WBV655489:WCY655489 WLR655489:WMU655489 WVN655489:WWQ655489 D721025:AQ721025 JB721025:KE721025 SX721025:UA721025 ACT721025:ADW721025 AMP721025:ANS721025 AWL721025:AXO721025 BGH721025:BHK721025 BQD721025:BRG721025 BZZ721025:CBC721025 CJV721025:CKY721025 CTR721025:CUU721025 DDN721025:DEQ721025 DNJ721025:DOM721025 DXF721025:DYI721025 EHB721025:EIE721025 EQX721025:ESA721025 FAT721025:FBW721025 FKP721025:FLS721025 FUL721025:FVO721025 GEH721025:GFK721025 GOD721025:GPG721025 GXZ721025:GZC721025 HHV721025:HIY721025 HRR721025:HSU721025 IBN721025:ICQ721025 ILJ721025:IMM721025 IVF721025:IWI721025 JFB721025:JGE721025 JOX721025:JQA721025 JYT721025:JZW721025 KIP721025:KJS721025 KSL721025:KTO721025 LCH721025:LDK721025 LMD721025:LNG721025 LVZ721025:LXC721025 MFV721025:MGY721025 MPR721025:MQU721025 MZN721025:NAQ721025 NJJ721025:NKM721025 NTF721025:NUI721025 ODB721025:OEE721025 OMX721025:OOA721025 OWT721025:OXW721025 PGP721025:PHS721025 PQL721025:PRO721025 QAH721025:QBK721025 QKD721025:QLG721025 QTZ721025:QVC721025 RDV721025:REY721025 RNR721025:ROU721025 RXN721025:RYQ721025 SHJ721025:SIM721025 SRF721025:SSI721025 TBB721025:TCE721025 TKX721025:TMA721025 TUT721025:TVW721025 UEP721025:UFS721025 UOL721025:UPO721025 UYH721025:UZK721025 VID721025:VJG721025 VRZ721025:VTC721025 WBV721025:WCY721025 WLR721025:WMU721025 WVN721025:WWQ721025 D786561:AQ786561 JB786561:KE786561 SX786561:UA786561 ACT786561:ADW786561 AMP786561:ANS786561 AWL786561:AXO786561 BGH786561:BHK786561 BQD786561:BRG786561 BZZ786561:CBC786561 CJV786561:CKY786561 CTR786561:CUU786561 DDN786561:DEQ786561 DNJ786561:DOM786561 DXF786561:DYI786561 EHB786561:EIE786561 EQX786561:ESA786561 FAT786561:FBW786561 FKP786561:FLS786561 FUL786561:FVO786561 GEH786561:GFK786561 GOD786561:GPG786561 GXZ786561:GZC786561 HHV786561:HIY786561 HRR786561:HSU786561 IBN786561:ICQ786561 ILJ786561:IMM786561 IVF786561:IWI786561 JFB786561:JGE786561 JOX786561:JQA786561 JYT786561:JZW786561 KIP786561:KJS786561 KSL786561:KTO786561 LCH786561:LDK786561 LMD786561:LNG786561 LVZ786561:LXC786561 MFV786561:MGY786561 MPR786561:MQU786561 MZN786561:NAQ786561 NJJ786561:NKM786561 NTF786561:NUI786561 ODB786561:OEE786561 OMX786561:OOA786561 OWT786561:OXW786561 PGP786561:PHS786561 PQL786561:PRO786561 QAH786561:QBK786561 QKD786561:QLG786561 QTZ786561:QVC786561 RDV786561:REY786561 RNR786561:ROU786561 RXN786561:RYQ786561 SHJ786561:SIM786561 SRF786561:SSI786561 TBB786561:TCE786561 TKX786561:TMA786561 TUT786561:TVW786561 UEP786561:UFS786561 UOL786561:UPO786561 UYH786561:UZK786561 VID786561:VJG786561 VRZ786561:VTC786561 WBV786561:WCY786561 WLR786561:WMU786561 WVN786561:WWQ786561 D852097:AQ852097 JB852097:KE852097 SX852097:UA852097 ACT852097:ADW852097 AMP852097:ANS852097 AWL852097:AXO852097 BGH852097:BHK852097 BQD852097:BRG852097 BZZ852097:CBC852097 CJV852097:CKY852097 CTR852097:CUU852097 DDN852097:DEQ852097 DNJ852097:DOM852097 DXF852097:DYI852097 EHB852097:EIE852097 EQX852097:ESA852097 FAT852097:FBW852097 FKP852097:FLS852097 FUL852097:FVO852097 GEH852097:GFK852097 GOD852097:GPG852097 GXZ852097:GZC852097 HHV852097:HIY852097 HRR852097:HSU852097 IBN852097:ICQ852097 ILJ852097:IMM852097 IVF852097:IWI852097 JFB852097:JGE852097 JOX852097:JQA852097 JYT852097:JZW852097 KIP852097:KJS852097 KSL852097:KTO852097 LCH852097:LDK852097 LMD852097:LNG852097 LVZ852097:LXC852097 MFV852097:MGY852097 MPR852097:MQU852097 MZN852097:NAQ852097 NJJ852097:NKM852097 NTF852097:NUI852097 ODB852097:OEE852097 OMX852097:OOA852097 OWT852097:OXW852097 PGP852097:PHS852097 PQL852097:PRO852097 QAH852097:QBK852097 QKD852097:QLG852097 QTZ852097:QVC852097 RDV852097:REY852097 RNR852097:ROU852097 RXN852097:RYQ852097 SHJ852097:SIM852097 SRF852097:SSI852097 TBB852097:TCE852097 TKX852097:TMA852097 TUT852097:TVW852097 UEP852097:UFS852097 UOL852097:UPO852097 UYH852097:UZK852097 VID852097:VJG852097 VRZ852097:VTC852097 WBV852097:WCY852097 WLR852097:WMU852097 WVN852097:WWQ852097 D917633:AQ917633 JB917633:KE917633 SX917633:UA917633 ACT917633:ADW917633 AMP917633:ANS917633 AWL917633:AXO917633 BGH917633:BHK917633 BQD917633:BRG917633 BZZ917633:CBC917633 CJV917633:CKY917633 CTR917633:CUU917633 DDN917633:DEQ917633 DNJ917633:DOM917633 DXF917633:DYI917633 EHB917633:EIE917633 EQX917633:ESA917633 FAT917633:FBW917633 FKP917633:FLS917633 FUL917633:FVO917633 GEH917633:GFK917633 GOD917633:GPG917633 GXZ917633:GZC917633 HHV917633:HIY917633 HRR917633:HSU917633 IBN917633:ICQ917633 ILJ917633:IMM917633 IVF917633:IWI917633 JFB917633:JGE917633 JOX917633:JQA917633 JYT917633:JZW917633 KIP917633:KJS917633 KSL917633:KTO917633 LCH917633:LDK917633 LMD917633:LNG917633 LVZ917633:LXC917633 MFV917633:MGY917633 MPR917633:MQU917633 MZN917633:NAQ917633 NJJ917633:NKM917633 NTF917633:NUI917633 ODB917633:OEE917633 OMX917633:OOA917633 OWT917633:OXW917633 PGP917633:PHS917633 PQL917633:PRO917633 QAH917633:QBK917633 QKD917633:QLG917633 QTZ917633:QVC917633 RDV917633:REY917633 RNR917633:ROU917633 RXN917633:RYQ917633 SHJ917633:SIM917633 SRF917633:SSI917633 TBB917633:TCE917633 TKX917633:TMA917633 TUT917633:TVW917633 UEP917633:UFS917633 UOL917633:UPO917633 UYH917633:UZK917633 VID917633:VJG917633 VRZ917633:VTC917633 WBV917633:WCY917633 WLR917633:WMU917633 WVN917633:WWQ917633 D983169:AQ983169 JB983169:KE983169 SX983169:UA983169 ACT983169:ADW983169 AMP983169:ANS983169 AWL983169:AXO983169 BGH983169:BHK983169 BQD983169:BRG983169 BZZ983169:CBC983169 CJV983169:CKY983169 CTR983169:CUU983169 DDN983169:DEQ983169 DNJ983169:DOM983169 DXF983169:DYI983169 EHB983169:EIE983169 EQX983169:ESA983169 FAT983169:FBW983169 FKP983169:FLS983169 FUL983169:FVO983169 GEH983169:GFK983169 GOD983169:GPG983169 GXZ983169:GZC983169 HHV983169:HIY983169 HRR983169:HSU983169 IBN983169:ICQ983169 ILJ983169:IMM983169 IVF983169:IWI983169 JFB983169:JGE983169 JOX983169:JQA983169 JYT983169:JZW983169 KIP983169:KJS983169 KSL983169:KTO983169 LCH983169:LDK983169 LMD983169:LNG983169 LVZ983169:LXC983169 MFV983169:MGY983169 MPR983169:MQU983169 MZN983169:NAQ983169 NJJ983169:NKM983169 NTF983169:NUI983169 ODB983169:OEE983169 OMX983169:OOA983169 OWT983169:OXW983169 PGP983169:PHS983169 PQL983169:PRO983169 QAH983169:QBK983169 QKD983169:QLG983169 QTZ983169:QVC983169 RDV983169:REY983169 RNR983169:ROU983169 RXN983169:RYQ983169 SHJ983169:SIM983169 SRF983169:SSI983169 TBB983169:TCE983169 TKX983169:TMA983169 TUT983169:TVW983169 UEP983169:UFS983169 UOL983169:UPO983169 UYH983169:UZK983169 VID983169:VJG983169 VRZ983169:VTC983169 WBV983169:WCY983169 WLR983169:WMU983169 WVN983169:WWQ983169 WVN137:WWQ141 JB88:KE92 SX88:UA92 ACT88:ADW92 AMP88:ANS92 AWL88:AXO92 BGH88:BHK92 BQD88:BRG92 BZZ88:CBC92 CJV88:CKY92 CTR88:CUU92 DDN88:DEQ92 DNJ88:DOM92 DXF88:DYI92 EHB88:EIE92 EQX88:ESA92 FAT88:FBW92 FKP88:FLS92 FUL88:FVO92 GEH88:GFK92 GOD88:GPG92 GXZ88:GZC92 HHV88:HIY92 HRR88:HSU92 IBN88:ICQ92 ILJ88:IMM92 IVF88:IWI92 JFB88:JGE92 JOX88:JQA92 JYT88:JZW92 KIP88:KJS92 KSL88:KTO92 LCH88:LDK92 LMD88:LNG92 LVZ88:LXC92 MFV88:MGY92 MPR88:MQU92 MZN88:NAQ92 NJJ88:NKM92 NTF88:NUI92 ODB88:OEE92 OMX88:OOA92 OWT88:OXW92 PGP88:PHS92 PQL88:PRO92 QAH88:QBK92 QKD88:QLG92 QTZ88:QVC92 RDV88:REY92 RNR88:ROU92 RXN88:RYQ92 SHJ88:SIM92 SRF88:SSI92 TBB88:TCE92 TKX88:TMA92 TUT88:TVW92 UEP88:UFS92 UOL88:UPO92 UYH88:UZK92 VID88:VJG92 VRZ88:VTC92 WBV88:WCY92 WLR88:WMU92 WVN88:WWQ92 D65610:AQ65614 JB65610:KE65614 SX65610:UA65614 ACT65610:ADW65614 AMP65610:ANS65614 AWL65610:AXO65614 BGH65610:BHK65614 BQD65610:BRG65614 BZZ65610:CBC65614 CJV65610:CKY65614 CTR65610:CUU65614 DDN65610:DEQ65614 DNJ65610:DOM65614 DXF65610:DYI65614 EHB65610:EIE65614 EQX65610:ESA65614 FAT65610:FBW65614 FKP65610:FLS65614 FUL65610:FVO65614 GEH65610:GFK65614 GOD65610:GPG65614 GXZ65610:GZC65614 HHV65610:HIY65614 HRR65610:HSU65614 IBN65610:ICQ65614 ILJ65610:IMM65614 IVF65610:IWI65614 JFB65610:JGE65614 JOX65610:JQA65614 JYT65610:JZW65614 KIP65610:KJS65614 KSL65610:KTO65614 LCH65610:LDK65614 LMD65610:LNG65614 LVZ65610:LXC65614 MFV65610:MGY65614 MPR65610:MQU65614 MZN65610:NAQ65614 NJJ65610:NKM65614 NTF65610:NUI65614 ODB65610:OEE65614 OMX65610:OOA65614 OWT65610:OXW65614 PGP65610:PHS65614 PQL65610:PRO65614 QAH65610:QBK65614 QKD65610:QLG65614 QTZ65610:QVC65614 RDV65610:REY65614 RNR65610:ROU65614 RXN65610:RYQ65614 SHJ65610:SIM65614 SRF65610:SSI65614 TBB65610:TCE65614 TKX65610:TMA65614 TUT65610:TVW65614 UEP65610:UFS65614 UOL65610:UPO65614 UYH65610:UZK65614 VID65610:VJG65614 VRZ65610:VTC65614 WBV65610:WCY65614 WLR65610:WMU65614 WVN65610:WWQ65614 D131146:AQ131150 JB131146:KE131150 SX131146:UA131150 ACT131146:ADW131150 AMP131146:ANS131150 AWL131146:AXO131150 BGH131146:BHK131150 BQD131146:BRG131150 BZZ131146:CBC131150 CJV131146:CKY131150 CTR131146:CUU131150 DDN131146:DEQ131150 DNJ131146:DOM131150 DXF131146:DYI131150 EHB131146:EIE131150 EQX131146:ESA131150 FAT131146:FBW131150 FKP131146:FLS131150 FUL131146:FVO131150 GEH131146:GFK131150 GOD131146:GPG131150 GXZ131146:GZC131150 HHV131146:HIY131150 HRR131146:HSU131150 IBN131146:ICQ131150 ILJ131146:IMM131150 IVF131146:IWI131150 JFB131146:JGE131150 JOX131146:JQA131150 JYT131146:JZW131150 KIP131146:KJS131150 KSL131146:KTO131150 LCH131146:LDK131150 LMD131146:LNG131150 LVZ131146:LXC131150 MFV131146:MGY131150 MPR131146:MQU131150 MZN131146:NAQ131150 NJJ131146:NKM131150 NTF131146:NUI131150 ODB131146:OEE131150 OMX131146:OOA131150 OWT131146:OXW131150 PGP131146:PHS131150 PQL131146:PRO131150 QAH131146:QBK131150 QKD131146:QLG131150 QTZ131146:QVC131150 RDV131146:REY131150 RNR131146:ROU131150 RXN131146:RYQ131150 SHJ131146:SIM131150 SRF131146:SSI131150 TBB131146:TCE131150 TKX131146:TMA131150 TUT131146:TVW131150 UEP131146:UFS131150 UOL131146:UPO131150 UYH131146:UZK131150 VID131146:VJG131150 VRZ131146:VTC131150 WBV131146:WCY131150 WLR131146:WMU131150 WVN131146:WWQ131150 D196682:AQ196686 JB196682:KE196686 SX196682:UA196686 ACT196682:ADW196686 AMP196682:ANS196686 AWL196682:AXO196686 BGH196682:BHK196686 BQD196682:BRG196686 BZZ196682:CBC196686 CJV196682:CKY196686 CTR196682:CUU196686 DDN196682:DEQ196686 DNJ196682:DOM196686 DXF196682:DYI196686 EHB196682:EIE196686 EQX196682:ESA196686 FAT196682:FBW196686 FKP196682:FLS196686 FUL196682:FVO196686 GEH196682:GFK196686 GOD196682:GPG196686 GXZ196682:GZC196686 HHV196682:HIY196686 HRR196682:HSU196686 IBN196682:ICQ196686 ILJ196682:IMM196686 IVF196682:IWI196686 JFB196682:JGE196686 JOX196682:JQA196686 JYT196682:JZW196686 KIP196682:KJS196686 KSL196682:KTO196686 LCH196682:LDK196686 LMD196682:LNG196686 LVZ196682:LXC196686 MFV196682:MGY196686 MPR196682:MQU196686 MZN196682:NAQ196686 NJJ196682:NKM196686 NTF196682:NUI196686 ODB196682:OEE196686 OMX196682:OOA196686 OWT196682:OXW196686 PGP196682:PHS196686 PQL196682:PRO196686 QAH196682:QBK196686 QKD196682:QLG196686 QTZ196682:QVC196686 RDV196682:REY196686 RNR196682:ROU196686 RXN196682:RYQ196686 SHJ196682:SIM196686 SRF196682:SSI196686 TBB196682:TCE196686 TKX196682:TMA196686 TUT196682:TVW196686 UEP196682:UFS196686 UOL196682:UPO196686 UYH196682:UZK196686 VID196682:VJG196686 VRZ196682:VTC196686 WBV196682:WCY196686 WLR196682:WMU196686 WVN196682:WWQ196686 D262218:AQ262222 JB262218:KE262222 SX262218:UA262222 ACT262218:ADW262222 AMP262218:ANS262222 AWL262218:AXO262222 BGH262218:BHK262222 BQD262218:BRG262222 BZZ262218:CBC262222 CJV262218:CKY262222 CTR262218:CUU262222 DDN262218:DEQ262222 DNJ262218:DOM262222 DXF262218:DYI262222 EHB262218:EIE262222 EQX262218:ESA262222 FAT262218:FBW262222 FKP262218:FLS262222 FUL262218:FVO262222 GEH262218:GFK262222 GOD262218:GPG262222 GXZ262218:GZC262222 HHV262218:HIY262222 HRR262218:HSU262222 IBN262218:ICQ262222 ILJ262218:IMM262222 IVF262218:IWI262222 JFB262218:JGE262222 JOX262218:JQA262222 JYT262218:JZW262222 KIP262218:KJS262222 KSL262218:KTO262222 LCH262218:LDK262222 LMD262218:LNG262222 LVZ262218:LXC262222 MFV262218:MGY262222 MPR262218:MQU262222 MZN262218:NAQ262222 NJJ262218:NKM262222 NTF262218:NUI262222 ODB262218:OEE262222 OMX262218:OOA262222 OWT262218:OXW262222 PGP262218:PHS262222 PQL262218:PRO262222 QAH262218:QBK262222 QKD262218:QLG262222 QTZ262218:QVC262222 RDV262218:REY262222 RNR262218:ROU262222 RXN262218:RYQ262222 SHJ262218:SIM262222 SRF262218:SSI262222 TBB262218:TCE262222 TKX262218:TMA262222 TUT262218:TVW262222 UEP262218:UFS262222 UOL262218:UPO262222 UYH262218:UZK262222 VID262218:VJG262222 VRZ262218:VTC262222 WBV262218:WCY262222 WLR262218:WMU262222 WVN262218:WWQ262222 D327754:AQ327758 JB327754:KE327758 SX327754:UA327758 ACT327754:ADW327758 AMP327754:ANS327758 AWL327754:AXO327758 BGH327754:BHK327758 BQD327754:BRG327758 BZZ327754:CBC327758 CJV327754:CKY327758 CTR327754:CUU327758 DDN327754:DEQ327758 DNJ327754:DOM327758 DXF327754:DYI327758 EHB327754:EIE327758 EQX327754:ESA327758 FAT327754:FBW327758 FKP327754:FLS327758 FUL327754:FVO327758 GEH327754:GFK327758 GOD327754:GPG327758 GXZ327754:GZC327758 HHV327754:HIY327758 HRR327754:HSU327758 IBN327754:ICQ327758 ILJ327754:IMM327758 IVF327754:IWI327758 JFB327754:JGE327758 JOX327754:JQA327758 JYT327754:JZW327758 KIP327754:KJS327758 KSL327754:KTO327758 LCH327754:LDK327758 LMD327754:LNG327758 LVZ327754:LXC327758 MFV327754:MGY327758 MPR327754:MQU327758 MZN327754:NAQ327758 NJJ327754:NKM327758 NTF327754:NUI327758 ODB327754:OEE327758 OMX327754:OOA327758 OWT327754:OXW327758 PGP327754:PHS327758 PQL327754:PRO327758 QAH327754:QBK327758 QKD327754:QLG327758 QTZ327754:QVC327758 RDV327754:REY327758 RNR327754:ROU327758 RXN327754:RYQ327758 SHJ327754:SIM327758 SRF327754:SSI327758 TBB327754:TCE327758 TKX327754:TMA327758 TUT327754:TVW327758 UEP327754:UFS327758 UOL327754:UPO327758 UYH327754:UZK327758 VID327754:VJG327758 VRZ327754:VTC327758 WBV327754:WCY327758 WLR327754:WMU327758 WVN327754:WWQ327758 D393290:AQ393294 JB393290:KE393294 SX393290:UA393294 ACT393290:ADW393294 AMP393290:ANS393294 AWL393290:AXO393294 BGH393290:BHK393294 BQD393290:BRG393294 BZZ393290:CBC393294 CJV393290:CKY393294 CTR393290:CUU393294 DDN393290:DEQ393294 DNJ393290:DOM393294 DXF393290:DYI393294 EHB393290:EIE393294 EQX393290:ESA393294 FAT393290:FBW393294 FKP393290:FLS393294 FUL393290:FVO393294 GEH393290:GFK393294 GOD393290:GPG393294 GXZ393290:GZC393294 HHV393290:HIY393294 HRR393290:HSU393294 IBN393290:ICQ393294 ILJ393290:IMM393294 IVF393290:IWI393294 JFB393290:JGE393294 JOX393290:JQA393294 JYT393290:JZW393294 KIP393290:KJS393294 KSL393290:KTO393294 LCH393290:LDK393294 LMD393290:LNG393294 LVZ393290:LXC393294 MFV393290:MGY393294 MPR393290:MQU393294 MZN393290:NAQ393294 NJJ393290:NKM393294 NTF393290:NUI393294 ODB393290:OEE393294 OMX393290:OOA393294 OWT393290:OXW393294 PGP393290:PHS393294 PQL393290:PRO393294 QAH393290:QBK393294 QKD393290:QLG393294 QTZ393290:QVC393294 RDV393290:REY393294 RNR393290:ROU393294 RXN393290:RYQ393294 SHJ393290:SIM393294 SRF393290:SSI393294 TBB393290:TCE393294 TKX393290:TMA393294 TUT393290:TVW393294 UEP393290:UFS393294 UOL393290:UPO393294 UYH393290:UZK393294 VID393290:VJG393294 VRZ393290:VTC393294 WBV393290:WCY393294 WLR393290:WMU393294 WVN393290:WWQ393294 D458826:AQ458830 JB458826:KE458830 SX458826:UA458830 ACT458826:ADW458830 AMP458826:ANS458830 AWL458826:AXO458830 BGH458826:BHK458830 BQD458826:BRG458830 BZZ458826:CBC458830 CJV458826:CKY458830 CTR458826:CUU458830 DDN458826:DEQ458830 DNJ458826:DOM458830 DXF458826:DYI458830 EHB458826:EIE458830 EQX458826:ESA458830 FAT458826:FBW458830 FKP458826:FLS458830 FUL458826:FVO458830 GEH458826:GFK458830 GOD458826:GPG458830 GXZ458826:GZC458830 HHV458826:HIY458830 HRR458826:HSU458830 IBN458826:ICQ458830 ILJ458826:IMM458830 IVF458826:IWI458830 JFB458826:JGE458830 JOX458826:JQA458830 JYT458826:JZW458830 KIP458826:KJS458830 KSL458826:KTO458830 LCH458826:LDK458830 LMD458826:LNG458830 LVZ458826:LXC458830 MFV458826:MGY458830 MPR458826:MQU458830 MZN458826:NAQ458830 NJJ458826:NKM458830 NTF458826:NUI458830 ODB458826:OEE458830 OMX458826:OOA458830 OWT458826:OXW458830 PGP458826:PHS458830 PQL458826:PRO458830 QAH458826:QBK458830 QKD458826:QLG458830 QTZ458826:QVC458830 RDV458826:REY458830 RNR458826:ROU458830 RXN458826:RYQ458830 SHJ458826:SIM458830 SRF458826:SSI458830 TBB458826:TCE458830 TKX458826:TMA458830 TUT458826:TVW458830 UEP458826:UFS458830 UOL458826:UPO458830 UYH458826:UZK458830 VID458826:VJG458830 VRZ458826:VTC458830 WBV458826:WCY458830 WLR458826:WMU458830 WVN458826:WWQ458830 D524362:AQ524366 JB524362:KE524366 SX524362:UA524366 ACT524362:ADW524366 AMP524362:ANS524366 AWL524362:AXO524366 BGH524362:BHK524366 BQD524362:BRG524366 BZZ524362:CBC524366 CJV524362:CKY524366 CTR524362:CUU524366 DDN524362:DEQ524366 DNJ524362:DOM524366 DXF524362:DYI524366 EHB524362:EIE524366 EQX524362:ESA524366 FAT524362:FBW524366 FKP524362:FLS524366 FUL524362:FVO524366 GEH524362:GFK524366 GOD524362:GPG524366 GXZ524362:GZC524366 HHV524362:HIY524366 HRR524362:HSU524366 IBN524362:ICQ524366 ILJ524362:IMM524366 IVF524362:IWI524366 JFB524362:JGE524366 JOX524362:JQA524366 JYT524362:JZW524366 KIP524362:KJS524366 KSL524362:KTO524366 LCH524362:LDK524366 LMD524362:LNG524366 LVZ524362:LXC524366 MFV524362:MGY524366 MPR524362:MQU524366 MZN524362:NAQ524366 NJJ524362:NKM524366 NTF524362:NUI524366 ODB524362:OEE524366 OMX524362:OOA524366 OWT524362:OXW524366 PGP524362:PHS524366 PQL524362:PRO524366 QAH524362:QBK524366 QKD524362:QLG524366 QTZ524362:QVC524366 RDV524362:REY524366 RNR524362:ROU524366 RXN524362:RYQ524366 SHJ524362:SIM524366 SRF524362:SSI524366 TBB524362:TCE524366 TKX524362:TMA524366 TUT524362:TVW524366 UEP524362:UFS524366 UOL524362:UPO524366 UYH524362:UZK524366 VID524362:VJG524366 VRZ524362:VTC524366 WBV524362:WCY524366 WLR524362:WMU524366 WVN524362:WWQ524366 D589898:AQ589902 JB589898:KE589902 SX589898:UA589902 ACT589898:ADW589902 AMP589898:ANS589902 AWL589898:AXO589902 BGH589898:BHK589902 BQD589898:BRG589902 BZZ589898:CBC589902 CJV589898:CKY589902 CTR589898:CUU589902 DDN589898:DEQ589902 DNJ589898:DOM589902 DXF589898:DYI589902 EHB589898:EIE589902 EQX589898:ESA589902 FAT589898:FBW589902 FKP589898:FLS589902 FUL589898:FVO589902 GEH589898:GFK589902 GOD589898:GPG589902 GXZ589898:GZC589902 HHV589898:HIY589902 HRR589898:HSU589902 IBN589898:ICQ589902 ILJ589898:IMM589902 IVF589898:IWI589902 JFB589898:JGE589902 JOX589898:JQA589902 JYT589898:JZW589902 KIP589898:KJS589902 KSL589898:KTO589902 LCH589898:LDK589902 LMD589898:LNG589902 LVZ589898:LXC589902 MFV589898:MGY589902 MPR589898:MQU589902 MZN589898:NAQ589902 NJJ589898:NKM589902 NTF589898:NUI589902 ODB589898:OEE589902 OMX589898:OOA589902 OWT589898:OXW589902 PGP589898:PHS589902 PQL589898:PRO589902 QAH589898:QBK589902 QKD589898:QLG589902 QTZ589898:QVC589902 RDV589898:REY589902 RNR589898:ROU589902 RXN589898:RYQ589902 SHJ589898:SIM589902 SRF589898:SSI589902 TBB589898:TCE589902 TKX589898:TMA589902 TUT589898:TVW589902 UEP589898:UFS589902 UOL589898:UPO589902 UYH589898:UZK589902 VID589898:VJG589902 VRZ589898:VTC589902 WBV589898:WCY589902 WLR589898:WMU589902 WVN589898:WWQ589902 D655434:AQ655438 JB655434:KE655438 SX655434:UA655438 ACT655434:ADW655438 AMP655434:ANS655438 AWL655434:AXO655438 BGH655434:BHK655438 BQD655434:BRG655438 BZZ655434:CBC655438 CJV655434:CKY655438 CTR655434:CUU655438 DDN655434:DEQ655438 DNJ655434:DOM655438 DXF655434:DYI655438 EHB655434:EIE655438 EQX655434:ESA655438 FAT655434:FBW655438 FKP655434:FLS655438 FUL655434:FVO655438 GEH655434:GFK655438 GOD655434:GPG655438 GXZ655434:GZC655438 HHV655434:HIY655438 HRR655434:HSU655438 IBN655434:ICQ655438 ILJ655434:IMM655438 IVF655434:IWI655438 JFB655434:JGE655438 JOX655434:JQA655438 JYT655434:JZW655438 KIP655434:KJS655438 KSL655434:KTO655438 LCH655434:LDK655438 LMD655434:LNG655438 LVZ655434:LXC655438 MFV655434:MGY655438 MPR655434:MQU655438 MZN655434:NAQ655438 NJJ655434:NKM655438 NTF655434:NUI655438 ODB655434:OEE655438 OMX655434:OOA655438 OWT655434:OXW655438 PGP655434:PHS655438 PQL655434:PRO655438 QAH655434:QBK655438 QKD655434:QLG655438 QTZ655434:QVC655438 RDV655434:REY655438 RNR655434:ROU655438 RXN655434:RYQ655438 SHJ655434:SIM655438 SRF655434:SSI655438 TBB655434:TCE655438 TKX655434:TMA655438 TUT655434:TVW655438 UEP655434:UFS655438 UOL655434:UPO655438 UYH655434:UZK655438 VID655434:VJG655438 VRZ655434:VTC655438 WBV655434:WCY655438 WLR655434:WMU655438 WVN655434:WWQ655438 D720970:AQ720974 JB720970:KE720974 SX720970:UA720974 ACT720970:ADW720974 AMP720970:ANS720974 AWL720970:AXO720974 BGH720970:BHK720974 BQD720970:BRG720974 BZZ720970:CBC720974 CJV720970:CKY720974 CTR720970:CUU720974 DDN720970:DEQ720974 DNJ720970:DOM720974 DXF720970:DYI720974 EHB720970:EIE720974 EQX720970:ESA720974 FAT720970:FBW720974 FKP720970:FLS720974 FUL720970:FVO720974 GEH720970:GFK720974 GOD720970:GPG720974 GXZ720970:GZC720974 HHV720970:HIY720974 HRR720970:HSU720974 IBN720970:ICQ720974 ILJ720970:IMM720974 IVF720970:IWI720974 JFB720970:JGE720974 JOX720970:JQA720974 JYT720970:JZW720974 KIP720970:KJS720974 KSL720970:KTO720974 LCH720970:LDK720974 LMD720970:LNG720974 LVZ720970:LXC720974 MFV720970:MGY720974 MPR720970:MQU720974 MZN720970:NAQ720974 NJJ720970:NKM720974 NTF720970:NUI720974 ODB720970:OEE720974 OMX720970:OOA720974 OWT720970:OXW720974 PGP720970:PHS720974 PQL720970:PRO720974 QAH720970:QBK720974 QKD720970:QLG720974 QTZ720970:QVC720974 RDV720970:REY720974 RNR720970:ROU720974 RXN720970:RYQ720974 SHJ720970:SIM720974 SRF720970:SSI720974 TBB720970:TCE720974 TKX720970:TMA720974 TUT720970:TVW720974 UEP720970:UFS720974 UOL720970:UPO720974 UYH720970:UZK720974 VID720970:VJG720974 VRZ720970:VTC720974 WBV720970:WCY720974 WLR720970:WMU720974 WVN720970:WWQ720974 D786506:AQ786510 JB786506:KE786510 SX786506:UA786510 ACT786506:ADW786510 AMP786506:ANS786510 AWL786506:AXO786510 BGH786506:BHK786510 BQD786506:BRG786510 BZZ786506:CBC786510 CJV786506:CKY786510 CTR786506:CUU786510 DDN786506:DEQ786510 DNJ786506:DOM786510 DXF786506:DYI786510 EHB786506:EIE786510 EQX786506:ESA786510 FAT786506:FBW786510 FKP786506:FLS786510 FUL786506:FVO786510 GEH786506:GFK786510 GOD786506:GPG786510 GXZ786506:GZC786510 HHV786506:HIY786510 HRR786506:HSU786510 IBN786506:ICQ786510 ILJ786506:IMM786510 IVF786506:IWI786510 JFB786506:JGE786510 JOX786506:JQA786510 JYT786506:JZW786510 KIP786506:KJS786510 KSL786506:KTO786510 LCH786506:LDK786510 LMD786506:LNG786510 LVZ786506:LXC786510 MFV786506:MGY786510 MPR786506:MQU786510 MZN786506:NAQ786510 NJJ786506:NKM786510 NTF786506:NUI786510 ODB786506:OEE786510 OMX786506:OOA786510 OWT786506:OXW786510 PGP786506:PHS786510 PQL786506:PRO786510 QAH786506:QBK786510 QKD786506:QLG786510 QTZ786506:QVC786510 RDV786506:REY786510 RNR786506:ROU786510 RXN786506:RYQ786510 SHJ786506:SIM786510 SRF786506:SSI786510 TBB786506:TCE786510 TKX786506:TMA786510 TUT786506:TVW786510 UEP786506:UFS786510 UOL786506:UPO786510 UYH786506:UZK786510 VID786506:VJG786510 VRZ786506:VTC786510 WBV786506:WCY786510 WLR786506:WMU786510 WVN786506:WWQ786510 D852042:AQ852046 JB852042:KE852046 SX852042:UA852046 ACT852042:ADW852046 AMP852042:ANS852046 AWL852042:AXO852046 BGH852042:BHK852046 BQD852042:BRG852046 BZZ852042:CBC852046 CJV852042:CKY852046 CTR852042:CUU852046 DDN852042:DEQ852046 DNJ852042:DOM852046 DXF852042:DYI852046 EHB852042:EIE852046 EQX852042:ESA852046 FAT852042:FBW852046 FKP852042:FLS852046 FUL852042:FVO852046 GEH852042:GFK852046 GOD852042:GPG852046 GXZ852042:GZC852046 HHV852042:HIY852046 HRR852042:HSU852046 IBN852042:ICQ852046 ILJ852042:IMM852046 IVF852042:IWI852046 JFB852042:JGE852046 JOX852042:JQA852046 JYT852042:JZW852046 KIP852042:KJS852046 KSL852042:KTO852046 LCH852042:LDK852046 LMD852042:LNG852046 LVZ852042:LXC852046 MFV852042:MGY852046 MPR852042:MQU852046 MZN852042:NAQ852046 NJJ852042:NKM852046 NTF852042:NUI852046 ODB852042:OEE852046 OMX852042:OOA852046 OWT852042:OXW852046 PGP852042:PHS852046 PQL852042:PRO852046 QAH852042:QBK852046 QKD852042:QLG852046 QTZ852042:QVC852046 RDV852042:REY852046 RNR852042:ROU852046 RXN852042:RYQ852046 SHJ852042:SIM852046 SRF852042:SSI852046 TBB852042:TCE852046 TKX852042:TMA852046 TUT852042:TVW852046 UEP852042:UFS852046 UOL852042:UPO852046 UYH852042:UZK852046 VID852042:VJG852046 VRZ852042:VTC852046 WBV852042:WCY852046 WLR852042:WMU852046 WVN852042:WWQ852046 D917578:AQ917582 JB917578:KE917582 SX917578:UA917582 ACT917578:ADW917582 AMP917578:ANS917582 AWL917578:AXO917582 BGH917578:BHK917582 BQD917578:BRG917582 BZZ917578:CBC917582 CJV917578:CKY917582 CTR917578:CUU917582 DDN917578:DEQ917582 DNJ917578:DOM917582 DXF917578:DYI917582 EHB917578:EIE917582 EQX917578:ESA917582 FAT917578:FBW917582 FKP917578:FLS917582 FUL917578:FVO917582 GEH917578:GFK917582 GOD917578:GPG917582 GXZ917578:GZC917582 HHV917578:HIY917582 HRR917578:HSU917582 IBN917578:ICQ917582 ILJ917578:IMM917582 IVF917578:IWI917582 JFB917578:JGE917582 JOX917578:JQA917582 JYT917578:JZW917582 KIP917578:KJS917582 KSL917578:KTO917582 LCH917578:LDK917582 LMD917578:LNG917582 LVZ917578:LXC917582 MFV917578:MGY917582 MPR917578:MQU917582 MZN917578:NAQ917582 NJJ917578:NKM917582 NTF917578:NUI917582 ODB917578:OEE917582 OMX917578:OOA917582 OWT917578:OXW917582 PGP917578:PHS917582 PQL917578:PRO917582 QAH917578:QBK917582 QKD917578:QLG917582 QTZ917578:QVC917582 RDV917578:REY917582 RNR917578:ROU917582 RXN917578:RYQ917582 SHJ917578:SIM917582 SRF917578:SSI917582 TBB917578:TCE917582 TKX917578:TMA917582 TUT917578:TVW917582 UEP917578:UFS917582 UOL917578:UPO917582 UYH917578:UZK917582 VID917578:VJG917582 VRZ917578:VTC917582 WBV917578:WCY917582 WLR917578:WMU917582 WVN917578:WWQ917582 D983114:AQ983118 JB983114:KE983118 SX983114:UA983118 ACT983114:ADW983118 AMP983114:ANS983118 AWL983114:AXO983118 BGH983114:BHK983118 BQD983114:BRG983118 BZZ983114:CBC983118 CJV983114:CKY983118 CTR983114:CUU983118 DDN983114:DEQ983118 DNJ983114:DOM983118 DXF983114:DYI983118 EHB983114:EIE983118 EQX983114:ESA983118 FAT983114:FBW983118 FKP983114:FLS983118 FUL983114:FVO983118 GEH983114:GFK983118 GOD983114:GPG983118 GXZ983114:GZC983118 HHV983114:HIY983118 HRR983114:HSU983118 IBN983114:ICQ983118 ILJ983114:IMM983118 IVF983114:IWI983118 JFB983114:JGE983118 JOX983114:JQA983118 JYT983114:JZW983118 KIP983114:KJS983118 KSL983114:KTO983118 LCH983114:LDK983118 LMD983114:LNG983118 LVZ983114:LXC983118 MFV983114:MGY983118 MPR983114:MQU983118 MZN983114:NAQ983118 NJJ983114:NKM983118 NTF983114:NUI983118 ODB983114:OEE983118 OMX983114:OOA983118 OWT983114:OXW983118 PGP983114:PHS983118 PQL983114:PRO983118 QAH983114:QBK983118 QKD983114:QLG983118 QTZ983114:QVC983118 RDV983114:REY983118 RNR983114:ROU983118 RXN983114:RYQ983118 SHJ983114:SIM983118 SRF983114:SSI983118 TBB983114:TCE983118 TKX983114:TMA983118 TUT983114:TVW983118 UEP983114:UFS983118 UOL983114:UPO983118 UYH983114:UZK983118 VID983114:VJG983118 VRZ983114:VTC983118 WBV983114:WCY983118 WLR983114:WMU983118 WVN983114:WWQ983118 UEP137:UFS141 JB143:KE156 SX143:UA156 ACT143:ADW156 AMP143:ANS156 AWL143:AXO156 BGH143:BHK156 BQD143:BRG156 BZZ143:CBC156 CJV143:CKY156 CTR143:CUU156 DDN143:DEQ156 DNJ143:DOM156 DXF143:DYI156 EHB143:EIE156 EQX143:ESA156 FAT143:FBW156 FKP143:FLS156 FUL143:FVO156 GEH143:GFK156 GOD143:GPG156 GXZ143:GZC156 HHV143:HIY156 HRR143:HSU156 IBN143:ICQ156 ILJ143:IMM156 IVF143:IWI156 JFB143:JGE156 JOX143:JQA156 JYT143:JZW156 KIP143:KJS156 KSL143:KTO156 LCH143:LDK156 LMD143:LNG156 LVZ143:LXC156 MFV143:MGY156 MPR143:MQU156 MZN143:NAQ156 NJJ143:NKM156 NTF143:NUI156 ODB143:OEE156 OMX143:OOA156 OWT143:OXW156 PGP143:PHS156 PQL143:PRO156 QAH143:QBK156 QKD143:QLG156 QTZ143:QVC156 RDV143:REY156 RNR143:ROU156 RXN143:RYQ156 SHJ143:SIM156 SRF143:SSI156 TBB143:TCE156 TKX143:TMA156 TUT143:TVW156 UEP143:UFS156 UOL143:UPO156 UYH143:UZK156 VID143:VJG156 VRZ143:VTC156 WBV143:WCY156 WLR143:WMU156 WVN143:WWQ156 TUT137:TVW141 JB158:KE160 SX158:UA160 ACT158:ADW160 AMP158:ANS160 AWL158:AXO160 BGH158:BHK160 BQD158:BRG160 BZZ158:CBC160 CJV158:CKY160 CTR158:CUU160 DDN158:DEQ160 DNJ158:DOM160 DXF158:DYI160 EHB158:EIE160 EQX158:ESA160 FAT158:FBW160 FKP158:FLS160 FUL158:FVO160 GEH158:GFK160 GOD158:GPG160 GXZ158:GZC160 HHV158:HIY160 HRR158:HSU160 IBN158:ICQ160 ILJ158:IMM160 IVF158:IWI160 JFB158:JGE160 JOX158:JQA160 JYT158:JZW160 KIP158:KJS160 KSL158:KTO160 LCH158:LDK160 LMD158:LNG160 LVZ158:LXC160 MFV158:MGY160 MPR158:MQU160 MZN158:NAQ160 NJJ158:NKM160 NTF158:NUI160 ODB158:OEE160 OMX158:OOA160 OWT158:OXW160 PGP158:PHS160 PQL158:PRO160 QAH158:QBK160 QKD158:QLG160 QTZ158:QVC160 RDV158:REY160 RNR158:ROU160 RXN158:RYQ160 SHJ158:SIM160 SRF158:SSI160 TBB158:TCE160 TKX158:TMA160 TUT158:TVW160 UEP158:UFS160 UOL158:UPO160 UYH158:UZK160 VID158:VJG160 VRZ158:VTC160 WBV158:WCY160 WLR158:WMU160 WVN158:WWQ160 SRF137:SSI141 JB164:KE164 SX164:UA164 ACT164:ADW164 AMP164:ANS164 AWL164:AXO164 BGH164:BHK164 BQD164:BRG164 BZZ164:CBC164 CJV164:CKY164 CTR164:CUU164 DDN164:DEQ164 DNJ164:DOM164 DXF164:DYI164 EHB164:EIE164 EQX164:ESA164 FAT164:FBW164 FKP164:FLS164 FUL164:FVO164 GEH164:GFK164 GOD164:GPG164 GXZ164:GZC164 HHV164:HIY164 HRR164:HSU164 IBN164:ICQ164 ILJ164:IMM164 IVF164:IWI164 JFB164:JGE164 JOX164:JQA164 JYT164:JZW164 KIP164:KJS164 KSL164:KTO164 LCH164:LDK164 LMD164:LNG164 LVZ164:LXC164 MFV164:MGY164 MPR164:MQU164 MZN164:NAQ164 NJJ164:NKM164 NTF164:NUI164 ODB164:OEE164 OMX164:OOA164 OWT164:OXW164 PGP164:PHS164 PQL164:PRO164 QAH164:QBK164 QKD164:QLG164 QTZ164:QVC164 RDV164:REY164 RNR164:ROU164 RXN164:RYQ164 SHJ164:SIM164 SRF164:SSI164 TBB164:TCE164 TKX164:TMA164 TUT164:TVW164 UEP164:UFS164 UOL164:UPO164 UYH164:UZK164 VID164:VJG164 VRZ164:VTC164 WBV164:WCY164 WLR164:WMU164 WVN164:WWQ164 RXN137:RYQ141 JB176:KE176 SX176:UA176 ACT176:ADW176 AMP176:ANS176 AWL176:AXO176 BGH176:BHK176 BQD176:BRG176 BZZ176:CBC176 CJV176:CKY176 CTR176:CUU176 DDN176:DEQ176 DNJ176:DOM176 DXF176:DYI176 EHB176:EIE176 EQX176:ESA176 FAT176:FBW176 FKP176:FLS176 FUL176:FVO176 GEH176:GFK176 GOD176:GPG176 GXZ176:GZC176 HHV176:HIY176 HRR176:HSU176 IBN176:ICQ176 ILJ176:IMM176 IVF176:IWI176 JFB176:JGE176 JOX176:JQA176 JYT176:JZW176 KIP176:KJS176 KSL176:KTO176 LCH176:LDK176 LMD176:LNG176 LVZ176:LXC176 MFV176:MGY176 MPR176:MQU176 MZN176:NAQ176 NJJ176:NKM176 NTF176:NUI176 ODB176:OEE176 OMX176:OOA176 OWT176:OXW176 PGP176:PHS176 PQL176:PRO176 QAH176:QBK176 QKD176:QLG176 QTZ176:QVC176 RDV176:REY176 RNR176:ROU176 RXN176:RYQ176 SHJ176:SIM176 SRF176:SSI176 TBB176:TCE176 TKX176:TMA176 TUT176:TVW176 UEP176:UFS176 UOL176:UPO176 UYH176:UZK176 VID176:VJG176 VRZ176:VTC176 WBV176:WCY176 WLR176:WMU176 WVN176:WWQ176 QAH137:QBK141 JB178:KE178 SX178:UA178 ACT178:ADW178 AMP178:ANS178 AWL178:AXO178 BGH178:BHK178 BQD178:BRG178 BZZ178:CBC178 CJV178:CKY178 CTR178:CUU178 DDN178:DEQ178 DNJ178:DOM178 DXF178:DYI178 EHB178:EIE178 EQX178:ESA178 FAT178:FBW178 FKP178:FLS178 FUL178:FVO178 GEH178:GFK178 GOD178:GPG178 GXZ178:GZC178 HHV178:HIY178 HRR178:HSU178 IBN178:ICQ178 ILJ178:IMM178 IVF178:IWI178 JFB178:JGE178 JOX178:JQA178 JYT178:JZW178 KIP178:KJS178 KSL178:KTO178 LCH178:LDK178 LMD178:LNG178 LVZ178:LXC178 MFV178:MGY178 MPR178:MQU178 MZN178:NAQ178 NJJ178:NKM178 NTF178:NUI178 ODB178:OEE178 OMX178:OOA178 OWT178:OXW178 PGP178:PHS178 PQL178:PRO178 QAH178:QBK178 QKD178:QLG178 QTZ178:QVC178 RDV178:REY178 RNR178:ROU178 RXN178:RYQ178 SHJ178:SIM178 SRF178:SSI178 TBB178:TCE178 TKX178:TMA178 TUT178:TVW178 UEP178:UFS178 UOL178:UPO178 UYH178:UZK178 VID178:VJG178 VRZ178:VTC178 WBV178:WCY178 WLR178:WMU178 WVN178:WWQ178 TBB137:TCE141 RDV137:REY141 JB181:KE181 SX181:UA181 ACT181:ADW181 AMP181:ANS181 AWL181:AXO181 BGH181:BHK181 BQD181:BRG181 BZZ181:CBC181 CJV181:CKY181 CTR181:CUU181 DDN181:DEQ181 DNJ181:DOM181 DXF181:DYI181 EHB181:EIE181 EQX181:ESA181 FAT181:FBW181 FKP181:FLS181 FUL181:FVO181 GEH181:GFK181 GOD181:GPG181 GXZ181:GZC181 HHV181:HIY181 HRR181:HSU181 IBN181:ICQ181 ILJ181:IMM181 IVF181:IWI181 JFB181:JGE181 JOX181:JQA181 JYT181:JZW181 KIP181:KJS181 KSL181:KTO181 LCH181:LDK181 LMD181:LNG181 LVZ181:LXC181 MFV181:MGY181 MPR181:MQU181 MZN181:NAQ181 NJJ181:NKM181 NTF181:NUI181 ODB181:OEE181 OMX181:OOA181 OWT181:OXW181 PGP181:PHS181 PQL181:PRO181 QAH181:QBK181 QKD181:QLG181 QTZ181:QVC181 RDV181:REY181 RNR181:ROU181 RXN181:RYQ181 SHJ181:SIM181 SRF181:SSI181 TBB181:TCE181 TKX181:TMA181 TUT181:TVW181 UEP181:UFS181 UOL181:UPO181 UYH181:UZK181 VID181:VJG181 VRZ181:VTC181 WBV181:WCY181 WLR181:WMU181 WVN181:WWQ181 TKX137:TMA141 JB185:KE185 SX185:UA185 ACT185:ADW185 AMP185:ANS185 AWL185:AXO185 BGH185:BHK185 BQD185:BRG185 BZZ185:CBC185 CJV185:CKY185 CTR185:CUU185 DDN185:DEQ185 DNJ185:DOM185 DXF185:DYI185 EHB185:EIE185 EQX185:ESA185 FAT185:FBW185 FKP185:FLS185 FUL185:FVO185 GEH185:GFK185 GOD185:GPG185 GXZ185:GZC185 HHV185:HIY185 HRR185:HSU185 IBN185:ICQ185 ILJ185:IMM185 IVF185:IWI185 JFB185:JGE185 JOX185:JQA185 JYT185:JZW185 KIP185:KJS185 KSL185:KTO185 LCH185:LDK185 LMD185:LNG185 LVZ185:LXC185 MFV185:MGY185 MPR185:MQU185 MZN185:NAQ185 NJJ185:NKM185 NTF185:NUI185 ODB185:OEE185 OMX185:OOA185 OWT185:OXW185 PGP185:PHS185 PQL185:PRO185 QAH185:QBK185 QKD185:QLG185 QTZ185:QVC185 RDV185:REY185 RNR185:ROU185 RXN185:RYQ185 SHJ185:SIM185 SRF185:SSI185 TBB185:TCE185 TKX185:TMA185 TUT185:TVW185 UEP185:UFS185 UOL185:UPO185 UYH185:UZK185 VID185:VJG185 VRZ185:VTC185 WBV185:WCY185 WLR185:WMU185 WVN185:WWQ185 RNR137:ROU141 WLR137:WMU141 JB137:KE141 SX137:UA141 ACT137:ADW141 AMP137:ANS141 AWL137:AXO141 BGH137:BHK141 BQD137:BRG141 BZZ137:CBC141 CJV137:CKY141 CTR137:CUU141 DDN137:DEQ141 DNJ137:DOM141 DXF137:DYI141 EHB137:EIE141 EQX137:ESA141 FAT137:FBW141 FKP137:FLS141 FUL137:FVO141 GEH137:GFK141 GOD137:GPG141 GXZ137:GZC141 HHV137:HIY141 HRR137:HSU141 IBN137:ICQ141 ILJ137:IMM141 IVF137:IWI141 JFB137:JGE141 JOX137:JQA141 JYT137:JZW141 KIP137:KJS141 KSL137:KTO141 LCH137:LDK141 LMD137:LNG141 LVZ137:LXC141 MFV137:MGY141 MPR137:MQU141 MZN137:NAQ141 NJJ137:NKM141 NTF137:NUI141 ODB137:OEE141 OMX137:OOA141 OWT137:OXW141 PGP137:PHS141 WVN94:WWQ108 WLR94:WMU108 WBV94:WCY108 VRZ94:VTC108 VID94:VJG108 UYH94:UZK108 UOL94:UPO108 UEP94:UFS108 TUT94:TVW108 TKX94:TMA108 TBB94:TCE108 SRF94:SSI108 SHJ94:SIM108 RXN94:RYQ108 RNR94:ROU108 RDV94:REY108 QTZ94:QVC108 QKD94:QLG108 QAH94:QBK108 PQL94:PRO108 PGP94:PHS108 OWT94:OXW108 OMX94:OOA108 ODB94:OEE108 NTF94:NUI108 NJJ94:NKM108 MZN94:NAQ108 MPR94:MQU108 MFV94:MGY108 LVZ94:LXC108 LMD94:LNG108 LCH94:LDK108 KSL94:KTO108 KIP94:KJS108 JYT94:JZW108 JOX94:JQA108 JFB94:JGE108 IVF94:IWI108 ILJ94:IMM108 IBN94:ICQ108 HRR94:HSU108 HHV94:HIY108 GXZ94:GZC108 GOD94:GPG108 GEH94:GFK108 FUL94:FVO108 FKP94:FLS108 FAT94:FBW108 EQX94:ESA108 EHB94:EIE108 DXF94:DYI108 DNJ94:DOM108 DDN94:DEQ108 CTR94:CUU108 CJV94:CKY108 BZZ94:CBC108 BQD94:BRG108 BGH94:BHK108 AWL94:AXO108 AMP94:ANS108 ACT94:ADW108 SX94:UA108 JB94:KE108 WVN124:WWQ127 WLR124:WMU127 WBV124:WCY127 VRZ124:VTC127 VID124:VJG127 UYH124:UZK127 UOL124:UPO127 UEP124:UFS127 TUT124:TVW127 TKX124:TMA127 TBB124:TCE127 SRF124:SSI127 SHJ124:SIM127 RXN124:RYQ127 RNR124:ROU127 RDV124:REY127 QTZ124:QVC127 QKD124:QLG127 QAH124:QBK127 PQL124:PRO127 PGP124:PHS127 OWT124:OXW127 OMX124:OOA127 ODB124:OEE127 NTF124:NUI127 NJJ124:NKM127 MZN124:NAQ127 MPR124:MQU127 MFV124:MGY127 LVZ124:LXC127 LMD124:LNG127 LCH124:LDK127 KSL124:KTO127 KIP124:KJS127 JYT124:JZW127 JOX124:JQA127 JFB124:JGE127 IVF124:IWI127 ILJ124:IMM127 IBN124:ICQ127 HRR124:HSU127 HHV124:HIY127 GXZ124:GZC127 GOD124:GPG127 GEH124:GFK127 FUL124:FVO127 FKP124:FLS127 FAT124:FBW127 EQX124:ESA127 EHB124:EIE127 DXF124:DYI127 DNJ124:DOM127 DDN124:DEQ127 CTR124:CUU127 CJV124:CKY127 BZZ124:CBC127 BQD124:BRG127 BGH124:BHK127 AWL124:AXO127 AMP124:ANS127 ACT124:ADW127 SX124:UA127 JB124:KE127</xm:sqref>
        </x14:dataValidation>
        <x14:dataValidation type="whole" operator="lessThanOrEqual" allowBlank="1" showInputMessage="1" showErrorMessage="1" errorTitle="Error" error="The maximum mark for this question is 2 marks." xr:uid="{00000000-0002-0000-0000-000004000000}">
          <x14:formula1>
            <xm:f>2</xm:f>
          </x14:formula1>
          <xm:sqref>D65661:AQ65662 JB65661:KE65662 SX65661:UA65662 ACT65661:ADW65662 AMP65661:ANS65662 AWL65661:AXO65662 BGH65661:BHK65662 BQD65661:BRG65662 BZZ65661:CBC65662 CJV65661:CKY65662 CTR65661:CUU65662 DDN65661:DEQ65662 DNJ65661:DOM65662 DXF65661:DYI65662 EHB65661:EIE65662 EQX65661:ESA65662 FAT65661:FBW65662 FKP65661:FLS65662 FUL65661:FVO65662 GEH65661:GFK65662 GOD65661:GPG65662 GXZ65661:GZC65662 HHV65661:HIY65662 HRR65661:HSU65662 IBN65661:ICQ65662 ILJ65661:IMM65662 IVF65661:IWI65662 JFB65661:JGE65662 JOX65661:JQA65662 JYT65661:JZW65662 KIP65661:KJS65662 KSL65661:KTO65662 LCH65661:LDK65662 LMD65661:LNG65662 LVZ65661:LXC65662 MFV65661:MGY65662 MPR65661:MQU65662 MZN65661:NAQ65662 NJJ65661:NKM65662 NTF65661:NUI65662 ODB65661:OEE65662 OMX65661:OOA65662 OWT65661:OXW65662 PGP65661:PHS65662 PQL65661:PRO65662 QAH65661:QBK65662 QKD65661:QLG65662 QTZ65661:QVC65662 RDV65661:REY65662 RNR65661:ROU65662 RXN65661:RYQ65662 SHJ65661:SIM65662 SRF65661:SSI65662 TBB65661:TCE65662 TKX65661:TMA65662 TUT65661:TVW65662 UEP65661:UFS65662 UOL65661:UPO65662 UYH65661:UZK65662 VID65661:VJG65662 VRZ65661:VTC65662 WBV65661:WCY65662 WLR65661:WMU65662 WVN65661:WWQ65662 D131197:AQ131198 JB131197:KE131198 SX131197:UA131198 ACT131197:ADW131198 AMP131197:ANS131198 AWL131197:AXO131198 BGH131197:BHK131198 BQD131197:BRG131198 BZZ131197:CBC131198 CJV131197:CKY131198 CTR131197:CUU131198 DDN131197:DEQ131198 DNJ131197:DOM131198 DXF131197:DYI131198 EHB131197:EIE131198 EQX131197:ESA131198 FAT131197:FBW131198 FKP131197:FLS131198 FUL131197:FVO131198 GEH131197:GFK131198 GOD131197:GPG131198 GXZ131197:GZC131198 HHV131197:HIY131198 HRR131197:HSU131198 IBN131197:ICQ131198 ILJ131197:IMM131198 IVF131197:IWI131198 JFB131197:JGE131198 JOX131197:JQA131198 JYT131197:JZW131198 KIP131197:KJS131198 KSL131197:KTO131198 LCH131197:LDK131198 LMD131197:LNG131198 LVZ131197:LXC131198 MFV131197:MGY131198 MPR131197:MQU131198 MZN131197:NAQ131198 NJJ131197:NKM131198 NTF131197:NUI131198 ODB131197:OEE131198 OMX131197:OOA131198 OWT131197:OXW131198 PGP131197:PHS131198 PQL131197:PRO131198 QAH131197:QBK131198 QKD131197:QLG131198 QTZ131197:QVC131198 RDV131197:REY131198 RNR131197:ROU131198 RXN131197:RYQ131198 SHJ131197:SIM131198 SRF131197:SSI131198 TBB131197:TCE131198 TKX131197:TMA131198 TUT131197:TVW131198 UEP131197:UFS131198 UOL131197:UPO131198 UYH131197:UZK131198 VID131197:VJG131198 VRZ131197:VTC131198 WBV131197:WCY131198 WLR131197:WMU131198 WVN131197:WWQ131198 D196733:AQ196734 JB196733:KE196734 SX196733:UA196734 ACT196733:ADW196734 AMP196733:ANS196734 AWL196733:AXO196734 BGH196733:BHK196734 BQD196733:BRG196734 BZZ196733:CBC196734 CJV196733:CKY196734 CTR196733:CUU196734 DDN196733:DEQ196734 DNJ196733:DOM196734 DXF196733:DYI196734 EHB196733:EIE196734 EQX196733:ESA196734 FAT196733:FBW196734 FKP196733:FLS196734 FUL196733:FVO196734 GEH196733:GFK196734 GOD196733:GPG196734 GXZ196733:GZC196734 HHV196733:HIY196734 HRR196733:HSU196734 IBN196733:ICQ196734 ILJ196733:IMM196734 IVF196733:IWI196734 JFB196733:JGE196734 JOX196733:JQA196734 JYT196733:JZW196734 KIP196733:KJS196734 KSL196733:KTO196734 LCH196733:LDK196734 LMD196733:LNG196734 LVZ196733:LXC196734 MFV196733:MGY196734 MPR196733:MQU196734 MZN196733:NAQ196734 NJJ196733:NKM196734 NTF196733:NUI196734 ODB196733:OEE196734 OMX196733:OOA196734 OWT196733:OXW196734 PGP196733:PHS196734 PQL196733:PRO196734 QAH196733:QBK196734 QKD196733:QLG196734 QTZ196733:QVC196734 RDV196733:REY196734 RNR196733:ROU196734 RXN196733:RYQ196734 SHJ196733:SIM196734 SRF196733:SSI196734 TBB196733:TCE196734 TKX196733:TMA196734 TUT196733:TVW196734 UEP196733:UFS196734 UOL196733:UPO196734 UYH196733:UZK196734 VID196733:VJG196734 VRZ196733:VTC196734 WBV196733:WCY196734 WLR196733:WMU196734 WVN196733:WWQ196734 D262269:AQ262270 JB262269:KE262270 SX262269:UA262270 ACT262269:ADW262270 AMP262269:ANS262270 AWL262269:AXO262270 BGH262269:BHK262270 BQD262269:BRG262270 BZZ262269:CBC262270 CJV262269:CKY262270 CTR262269:CUU262270 DDN262269:DEQ262270 DNJ262269:DOM262270 DXF262269:DYI262270 EHB262269:EIE262270 EQX262269:ESA262270 FAT262269:FBW262270 FKP262269:FLS262270 FUL262269:FVO262270 GEH262269:GFK262270 GOD262269:GPG262270 GXZ262269:GZC262270 HHV262269:HIY262270 HRR262269:HSU262270 IBN262269:ICQ262270 ILJ262269:IMM262270 IVF262269:IWI262270 JFB262269:JGE262270 JOX262269:JQA262270 JYT262269:JZW262270 KIP262269:KJS262270 KSL262269:KTO262270 LCH262269:LDK262270 LMD262269:LNG262270 LVZ262269:LXC262270 MFV262269:MGY262270 MPR262269:MQU262270 MZN262269:NAQ262270 NJJ262269:NKM262270 NTF262269:NUI262270 ODB262269:OEE262270 OMX262269:OOA262270 OWT262269:OXW262270 PGP262269:PHS262270 PQL262269:PRO262270 QAH262269:QBK262270 QKD262269:QLG262270 QTZ262269:QVC262270 RDV262269:REY262270 RNR262269:ROU262270 RXN262269:RYQ262270 SHJ262269:SIM262270 SRF262269:SSI262270 TBB262269:TCE262270 TKX262269:TMA262270 TUT262269:TVW262270 UEP262269:UFS262270 UOL262269:UPO262270 UYH262269:UZK262270 VID262269:VJG262270 VRZ262269:VTC262270 WBV262269:WCY262270 WLR262269:WMU262270 WVN262269:WWQ262270 D327805:AQ327806 JB327805:KE327806 SX327805:UA327806 ACT327805:ADW327806 AMP327805:ANS327806 AWL327805:AXO327806 BGH327805:BHK327806 BQD327805:BRG327806 BZZ327805:CBC327806 CJV327805:CKY327806 CTR327805:CUU327806 DDN327805:DEQ327806 DNJ327805:DOM327806 DXF327805:DYI327806 EHB327805:EIE327806 EQX327805:ESA327806 FAT327805:FBW327806 FKP327805:FLS327806 FUL327805:FVO327806 GEH327805:GFK327806 GOD327805:GPG327806 GXZ327805:GZC327806 HHV327805:HIY327806 HRR327805:HSU327806 IBN327805:ICQ327806 ILJ327805:IMM327806 IVF327805:IWI327806 JFB327805:JGE327806 JOX327805:JQA327806 JYT327805:JZW327806 KIP327805:KJS327806 KSL327805:KTO327806 LCH327805:LDK327806 LMD327805:LNG327806 LVZ327805:LXC327806 MFV327805:MGY327806 MPR327805:MQU327806 MZN327805:NAQ327806 NJJ327805:NKM327806 NTF327805:NUI327806 ODB327805:OEE327806 OMX327805:OOA327806 OWT327805:OXW327806 PGP327805:PHS327806 PQL327805:PRO327806 QAH327805:QBK327806 QKD327805:QLG327806 QTZ327805:QVC327806 RDV327805:REY327806 RNR327805:ROU327806 RXN327805:RYQ327806 SHJ327805:SIM327806 SRF327805:SSI327806 TBB327805:TCE327806 TKX327805:TMA327806 TUT327805:TVW327806 UEP327805:UFS327806 UOL327805:UPO327806 UYH327805:UZK327806 VID327805:VJG327806 VRZ327805:VTC327806 WBV327805:WCY327806 WLR327805:WMU327806 WVN327805:WWQ327806 D393341:AQ393342 JB393341:KE393342 SX393341:UA393342 ACT393341:ADW393342 AMP393341:ANS393342 AWL393341:AXO393342 BGH393341:BHK393342 BQD393341:BRG393342 BZZ393341:CBC393342 CJV393341:CKY393342 CTR393341:CUU393342 DDN393341:DEQ393342 DNJ393341:DOM393342 DXF393341:DYI393342 EHB393341:EIE393342 EQX393341:ESA393342 FAT393341:FBW393342 FKP393341:FLS393342 FUL393341:FVO393342 GEH393341:GFK393342 GOD393341:GPG393342 GXZ393341:GZC393342 HHV393341:HIY393342 HRR393341:HSU393342 IBN393341:ICQ393342 ILJ393341:IMM393342 IVF393341:IWI393342 JFB393341:JGE393342 JOX393341:JQA393342 JYT393341:JZW393342 KIP393341:KJS393342 KSL393341:KTO393342 LCH393341:LDK393342 LMD393341:LNG393342 LVZ393341:LXC393342 MFV393341:MGY393342 MPR393341:MQU393342 MZN393341:NAQ393342 NJJ393341:NKM393342 NTF393341:NUI393342 ODB393341:OEE393342 OMX393341:OOA393342 OWT393341:OXW393342 PGP393341:PHS393342 PQL393341:PRO393342 QAH393341:QBK393342 QKD393341:QLG393342 QTZ393341:QVC393342 RDV393341:REY393342 RNR393341:ROU393342 RXN393341:RYQ393342 SHJ393341:SIM393342 SRF393341:SSI393342 TBB393341:TCE393342 TKX393341:TMA393342 TUT393341:TVW393342 UEP393341:UFS393342 UOL393341:UPO393342 UYH393341:UZK393342 VID393341:VJG393342 VRZ393341:VTC393342 WBV393341:WCY393342 WLR393341:WMU393342 WVN393341:WWQ393342 D458877:AQ458878 JB458877:KE458878 SX458877:UA458878 ACT458877:ADW458878 AMP458877:ANS458878 AWL458877:AXO458878 BGH458877:BHK458878 BQD458877:BRG458878 BZZ458877:CBC458878 CJV458877:CKY458878 CTR458877:CUU458878 DDN458877:DEQ458878 DNJ458877:DOM458878 DXF458877:DYI458878 EHB458877:EIE458878 EQX458877:ESA458878 FAT458877:FBW458878 FKP458877:FLS458878 FUL458877:FVO458878 GEH458877:GFK458878 GOD458877:GPG458878 GXZ458877:GZC458878 HHV458877:HIY458878 HRR458877:HSU458878 IBN458877:ICQ458878 ILJ458877:IMM458878 IVF458877:IWI458878 JFB458877:JGE458878 JOX458877:JQA458878 JYT458877:JZW458878 KIP458877:KJS458878 KSL458877:KTO458878 LCH458877:LDK458878 LMD458877:LNG458878 LVZ458877:LXC458878 MFV458877:MGY458878 MPR458877:MQU458878 MZN458877:NAQ458878 NJJ458877:NKM458878 NTF458877:NUI458878 ODB458877:OEE458878 OMX458877:OOA458878 OWT458877:OXW458878 PGP458877:PHS458878 PQL458877:PRO458878 QAH458877:QBK458878 QKD458877:QLG458878 QTZ458877:QVC458878 RDV458877:REY458878 RNR458877:ROU458878 RXN458877:RYQ458878 SHJ458877:SIM458878 SRF458877:SSI458878 TBB458877:TCE458878 TKX458877:TMA458878 TUT458877:TVW458878 UEP458877:UFS458878 UOL458877:UPO458878 UYH458877:UZK458878 VID458877:VJG458878 VRZ458877:VTC458878 WBV458877:WCY458878 WLR458877:WMU458878 WVN458877:WWQ458878 D524413:AQ524414 JB524413:KE524414 SX524413:UA524414 ACT524413:ADW524414 AMP524413:ANS524414 AWL524413:AXO524414 BGH524413:BHK524414 BQD524413:BRG524414 BZZ524413:CBC524414 CJV524413:CKY524414 CTR524413:CUU524414 DDN524413:DEQ524414 DNJ524413:DOM524414 DXF524413:DYI524414 EHB524413:EIE524414 EQX524413:ESA524414 FAT524413:FBW524414 FKP524413:FLS524414 FUL524413:FVO524414 GEH524413:GFK524414 GOD524413:GPG524414 GXZ524413:GZC524414 HHV524413:HIY524414 HRR524413:HSU524414 IBN524413:ICQ524414 ILJ524413:IMM524414 IVF524413:IWI524414 JFB524413:JGE524414 JOX524413:JQA524414 JYT524413:JZW524414 KIP524413:KJS524414 KSL524413:KTO524414 LCH524413:LDK524414 LMD524413:LNG524414 LVZ524413:LXC524414 MFV524413:MGY524414 MPR524413:MQU524414 MZN524413:NAQ524414 NJJ524413:NKM524414 NTF524413:NUI524414 ODB524413:OEE524414 OMX524413:OOA524414 OWT524413:OXW524414 PGP524413:PHS524414 PQL524413:PRO524414 QAH524413:QBK524414 QKD524413:QLG524414 QTZ524413:QVC524414 RDV524413:REY524414 RNR524413:ROU524414 RXN524413:RYQ524414 SHJ524413:SIM524414 SRF524413:SSI524414 TBB524413:TCE524414 TKX524413:TMA524414 TUT524413:TVW524414 UEP524413:UFS524414 UOL524413:UPO524414 UYH524413:UZK524414 VID524413:VJG524414 VRZ524413:VTC524414 WBV524413:WCY524414 WLR524413:WMU524414 WVN524413:WWQ524414 D589949:AQ589950 JB589949:KE589950 SX589949:UA589950 ACT589949:ADW589950 AMP589949:ANS589950 AWL589949:AXO589950 BGH589949:BHK589950 BQD589949:BRG589950 BZZ589949:CBC589950 CJV589949:CKY589950 CTR589949:CUU589950 DDN589949:DEQ589950 DNJ589949:DOM589950 DXF589949:DYI589950 EHB589949:EIE589950 EQX589949:ESA589950 FAT589949:FBW589950 FKP589949:FLS589950 FUL589949:FVO589950 GEH589949:GFK589950 GOD589949:GPG589950 GXZ589949:GZC589950 HHV589949:HIY589950 HRR589949:HSU589950 IBN589949:ICQ589950 ILJ589949:IMM589950 IVF589949:IWI589950 JFB589949:JGE589950 JOX589949:JQA589950 JYT589949:JZW589950 KIP589949:KJS589950 KSL589949:KTO589950 LCH589949:LDK589950 LMD589949:LNG589950 LVZ589949:LXC589950 MFV589949:MGY589950 MPR589949:MQU589950 MZN589949:NAQ589950 NJJ589949:NKM589950 NTF589949:NUI589950 ODB589949:OEE589950 OMX589949:OOA589950 OWT589949:OXW589950 PGP589949:PHS589950 PQL589949:PRO589950 QAH589949:QBK589950 QKD589949:QLG589950 QTZ589949:QVC589950 RDV589949:REY589950 RNR589949:ROU589950 RXN589949:RYQ589950 SHJ589949:SIM589950 SRF589949:SSI589950 TBB589949:TCE589950 TKX589949:TMA589950 TUT589949:TVW589950 UEP589949:UFS589950 UOL589949:UPO589950 UYH589949:UZK589950 VID589949:VJG589950 VRZ589949:VTC589950 WBV589949:WCY589950 WLR589949:WMU589950 WVN589949:WWQ589950 D655485:AQ655486 JB655485:KE655486 SX655485:UA655486 ACT655485:ADW655486 AMP655485:ANS655486 AWL655485:AXO655486 BGH655485:BHK655486 BQD655485:BRG655486 BZZ655485:CBC655486 CJV655485:CKY655486 CTR655485:CUU655486 DDN655485:DEQ655486 DNJ655485:DOM655486 DXF655485:DYI655486 EHB655485:EIE655486 EQX655485:ESA655486 FAT655485:FBW655486 FKP655485:FLS655486 FUL655485:FVO655486 GEH655485:GFK655486 GOD655485:GPG655486 GXZ655485:GZC655486 HHV655485:HIY655486 HRR655485:HSU655486 IBN655485:ICQ655486 ILJ655485:IMM655486 IVF655485:IWI655486 JFB655485:JGE655486 JOX655485:JQA655486 JYT655485:JZW655486 KIP655485:KJS655486 KSL655485:KTO655486 LCH655485:LDK655486 LMD655485:LNG655486 LVZ655485:LXC655486 MFV655485:MGY655486 MPR655485:MQU655486 MZN655485:NAQ655486 NJJ655485:NKM655486 NTF655485:NUI655486 ODB655485:OEE655486 OMX655485:OOA655486 OWT655485:OXW655486 PGP655485:PHS655486 PQL655485:PRO655486 QAH655485:QBK655486 QKD655485:QLG655486 QTZ655485:QVC655486 RDV655485:REY655486 RNR655485:ROU655486 RXN655485:RYQ655486 SHJ655485:SIM655486 SRF655485:SSI655486 TBB655485:TCE655486 TKX655485:TMA655486 TUT655485:TVW655486 UEP655485:UFS655486 UOL655485:UPO655486 UYH655485:UZK655486 VID655485:VJG655486 VRZ655485:VTC655486 WBV655485:WCY655486 WLR655485:WMU655486 WVN655485:WWQ655486 D721021:AQ721022 JB721021:KE721022 SX721021:UA721022 ACT721021:ADW721022 AMP721021:ANS721022 AWL721021:AXO721022 BGH721021:BHK721022 BQD721021:BRG721022 BZZ721021:CBC721022 CJV721021:CKY721022 CTR721021:CUU721022 DDN721021:DEQ721022 DNJ721021:DOM721022 DXF721021:DYI721022 EHB721021:EIE721022 EQX721021:ESA721022 FAT721021:FBW721022 FKP721021:FLS721022 FUL721021:FVO721022 GEH721021:GFK721022 GOD721021:GPG721022 GXZ721021:GZC721022 HHV721021:HIY721022 HRR721021:HSU721022 IBN721021:ICQ721022 ILJ721021:IMM721022 IVF721021:IWI721022 JFB721021:JGE721022 JOX721021:JQA721022 JYT721021:JZW721022 KIP721021:KJS721022 KSL721021:KTO721022 LCH721021:LDK721022 LMD721021:LNG721022 LVZ721021:LXC721022 MFV721021:MGY721022 MPR721021:MQU721022 MZN721021:NAQ721022 NJJ721021:NKM721022 NTF721021:NUI721022 ODB721021:OEE721022 OMX721021:OOA721022 OWT721021:OXW721022 PGP721021:PHS721022 PQL721021:PRO721022 QAH721021:QBK721022 QKD721021:QLG721022 QTZ721021:QVC721022 RDV721021:REY721022 RNR721021:ROU721022 RXN721021:RYQ721022 SHJ721021:SIM721022 SRF721021:SSI721022 TBB721021:TCE721022 TKX721021:TMA721022 TUT721021:TVW721022 UEP721021:UFS721022 UOL721021:UPO721022 UYH721021:UZK721022 VID721021:VJG721022 VRZ721021:VTC721022 WBV721021:WCY721022 WLR721021:WMU721022 WVN721021:WWQ721022 D786557:AQ786558 JB786557:KE786558 SX786557:UA786558 ACT786557:ADW786558 AMP786557:ANS786558 AWL786557:AXO786558 BGH786557:BHK786558 BQD786557:BRG786558 BZZ786557:CBC786558 CJV786557:CKY786558 CTR786557:CUU786558 DDN786557:DEQ786558 DNJ786557:DOM786558 DXF786557:DYI786558 EHB786557:EIE786558 EQX786557:ESA786558 FAT786557:FBW786558 FKP786557:FLS786558 FUL786557:FVO786558 GEH786557:GFK786558 GOD786557:GPG786558 GXZ786557:GZC786558 HHV786557:HIY786558 HRR786557:HSU786558 IBN786557:ICQ786558 ILJ786557:IMM786558 IVF786557:IWI786558 JFB786557:JGE786558 JOX786557:JQA786558 JYT786557:JZW786558 KIP786557:KJS786558 KSL786557:KTO786558 LCH786557:LDK786558 LMD786557:LNG786558 LVZ786557:LXC786558 MFV786557:MGY786558 MPR786557:MQU786558 MZN786557:NAQ786558 NJJ786557:NKM786558 NTF786557:NUI786558 ODB786557:OEE786558 OMX786557:OOA786558 OWT786557:OXW786558 PGP786557:PHS786558 PQL786557:PRO786558 QAH786557:QBK786558 QKD786557:QLG786558 QTZ786557:QVC786558 RDV786557:REY786558 RNR786557:ROU786558 RXN786557:RYQ786558 SHJ786557:SIM786558 SRF786557:SSI786558 TBB786557:TCE786558 TKX786557:TMA786558 TUT786557:TVW786558 UEP786557:UFS786558 UOL786557:UPO786558 UYH786557:UZK786558 VID786557:VJG786558 VRZ786557:VTC786558 WBV786557:WCY786558 WLR786557:WMU786558 WVN786557:WWQ786558 D852093:AQ852094 JB852093:KE852094 SX852093:UA852094 ACT852093:ADW852094 AMP852093:ANS852094 AWL852093:AXO852094 BGH852093:BHK852094 BQD852093:BRG852094 BZZ852093:CBC852094 CJV852093:CKY852094 CTR852093:CUU852094 DDN852093:DEQ852094 DNJ852093:DOM852094 DXF852093:DYI852094 EHB852093:EIE852094 EQX852093:ESA852094 FAT852093:FBW852094 FKP852093:FLS852094 FUL852093:FVO852094 GEH852093:GFK852094 GOD852093:GPG852094 GXZ852093:GZC852094 HHV852093:HIY852094 HRR852093:HSU852094 IBN852093:ICQ852094 ILJ852093:IMM852094 IVF852093:IWI852094 JFB852093:JGE852094 JOX852093:JQA852094 JYT852093:JZW852094 KIP852093:KJS852094 KSL852093:KTO852094 LCH852093:LDK852094 LMD852093:LNG852094 LVZ852093:LXC852094 MFV852093:MGY852094 MPR852093:MQU852094 MZN852093:NAQ852094 NJJ852093:NKM852094 NTF852093:NUI852094 ODB852093:OEE852094 OMX852093:OOA852094 OWT852093:OXW852094 PGP852093:PHS852094 PQL852093:PRO852094 QAH852093:QBK852094 QKD852093:QLG852094 QTZ852093:QVC852094 RDV852093:REY852094 RNR852093:ROU852094 RXN852093:RYQ852094 SHJ852093:SIM852094 SRF852093:SSI852094 TBB852093:TCE852094 TKX852093:TMA852094 TUT852093:TVW852094 UEP852093:UFS852094 UOL852093:UPO852094 UYH852093:UZK852094 VID852093:VJG852094 VRZ852093:VTC852094 WBV852093:WCY852094 WLR852093:WMU852094 WVN852093:WWQ852094 D917629:AQ917630 JB917629:KE917630 SX917629:UA917630 ACT917629:ADW917630 AMP917629:ANS917630 AWL917629:AXO917630 BGH917629:BHK917630 BQD917629:BRG917630 BZZ917629:CBC917630 CJV917629:CKY917630 CTR917629:CUU917630 DDN917629:DEQ917630 DNJ917629:DOM917630 DXF917629:DYI917630 EHB917629:EIE917630 EQX917629:ESA917630 FAT917629:FBW917630 FKP917629:FLS917630 FUL917629:FVO917630 GEH917629:GFK917630 GOD917629:GPG917630 GXZ917629:GZC917630 HHV917629:HIY917630 HRR917629:HSU917630 IBN917629:ICQ917630 ILJ917629:IMM917630 IVF917629:IWI917630 JFB917629:JGE917630 JOX917629:JQA917630 JYT917629:JZW917630 KIP917629:KJS917630 KSL917629:KTO917630 LCH917629:LDK917630 LMD917629:LNG917630 LVZ917629:LXC917630 MFV917629:MGY917630 MPR917629:MQU917630 MZN917629:NAQ917630 NJJ917629:NKM917630 NTF917629:NUI917630 ODB917629:OEE917630 OMX917629:OOA917630 OWT917629:OXW917630 PGP917629:PHS917630 PQL917629:PRO917630 QAH917629:QBK917630 QKD917629:QLG917630 QTZ917629:QVC917630 RDV917629:REY917630 RNR917629:ROU917630 RXN917629:RYQ917630 SHJ917629:SIM917630 SRF917629:SSI917630 TBB917629:TCE917630 TKX917629:TMA917630 TUT917629:TVW917630 UEP917629:UFS917630 UOL917629:UPO917630 UYH917629:UZK917630 VID917629:VJG917630 VRZ917629:VTC917630 WBV917629:WCY917630 WLR917629:WMU917630 WVN917629:WWQ917630 D983165:AQ983166 JB983165:KE983166 SX983165:UA983166 ACT983165:ADW983166 AMP983165:ANS983166 AWL983165:AXO983166 BGH983165:BHK983166 BQD983165:BRG983166 BZZ983165:CBC983166 CJV983165:CKY983166 CTR983165:CUU983166 DDN983165:DEQ983166 DNJ983165:DOM983166 DXF983165:DYI983166 EHB983165:EIE983166 EQX983165:ESA983166 FAT983165:FBW983166 FKP983165:FLS983166 FUL983165:FVO983166 GEH983165:GFK983166 GOD983165:GPG983166 GXZ983165:GZC983166 HHV983165:HIY983166 HRR983165:HSU983166 IBN983165:ICQ983166 ILJ983165:IMM983166 IVF983165:IWI983166 JFB983165:JGE983166 JOX983165:JQA983166 JYT983165:JZW983166 KIP983165:KJS983166 KSL983165:KTO983166 LCH983165:LDK983166 LMD983165:LNG983166 LVZ983165:LXC983166 MFV983165:MGY983166 MPR983165:MQU983166 MZN983165:NAQ983166 NJJ983165:NKM983166 NTF983165:NUI983166 ODB983165:OEE983166 OMX983165:OOA983166 OWT983165:OXW983166 PGP983165:PHS983166 PQL983165:PRO983166 QAH983165:QBK983166 QKD983165:QLG983166 QTZ983165:QVC983166 RDV983165:REY983166 RNR983165:ROU983166 RXN983165:RYQ983166 SHJ983165:SIM983166 SRF983165:SSI983166 TBB983165:TCE983166 TKX983165:TMA983166 TUT983165:TVW983166 UEP983165:UFS983166 UOL983165:UPO983166 UYH983165:UZK983166 VID983165:VJG983166 VRZ983165:VTC983166 WBV983165:WCY983166 WLR983165:WMU983166 WVN983165:WWQ983166 UYH157:UZK157 D65657:AQ65658 JB65657:KE65658 SX65657:UA65658 ACT65657:ADW65658 AMP65657:ANS65658 AWL65657:AXO65658 BGH65657:BHK65658 BQD65657:BRG65658 BZZ65657:CBC65658 CJV65657:CKY65658 CTR65657:CUU65658 DDN65657:DEQ65658 DNJ65657:DOM65658 DXF65657:DYI65658 EHB65657:EIE65658 EQX65657:ESA65658 FAT65657:FBW65658 FKP65657:FLS65658 FUL65657:FVO65658 GEH65657:GFK65658 GOD65657:GPG65658 GXZ65657:GZC65658 HHV65657:HIY65658 HRR65657:HSU65658 IBN65657:ICQ65658 ILJ65657:IMM65658 IVF65657:IWI65658 JFB65657:JGE65658 JOX65657:JQA65658 JYT65657:JZW65658 KIP65657:KJS65658 KSL65657:KTO65658 LCH65657:LDK65658 LMD65657:LNG65658 LVZ65657:LXC65658 MFV65657:MGY65658 MPR65657:MQU65658 MZN65657:NAQ65658 NJJ65657:NKM65658 NTF65657:NUI65658 ODB65657:OEE65658 OMX65657:OOA65658 OWT65657:OXW65658 PGP65657:PHS65658 PQL65657:PRO65658 QAH65657:QBK65658 QKD65657:QLG65658 QTZ65657:QVC65658 RDV65657:REY65658 RNR65657:ROU65658 RXN65657:RYQ65658 SHJ65657:SIM65658 SRF65657:SSI65658 TBB65657:TCE65658 TKX65657:TMA65658 TUT65657:TVW65658 UEP65657:UFS65658 UOL65657:UPO65658 UYH65657:UZK65658 VID65657:VJG65658 VRZ65657:VTC65658 WBV65657:WCY65658 WLR65657:WMU65658 WVN65657:WWQ65658 D131193:AQ131194 JB131193:KE131194 SX131193:UA131194 ACT131193:ADW131194 AMP131193:ANS131194 AWL131193:AXO131194 BGH131193:BHK131194 BQD131193:BRG131194 BZZ131193:CBC131194 CJV131193:CKY131194 CTR131193:CUU131194 DDN131193:DEQ131194 DNJ131193:DOM131194 DXF131193:DYI131194 EHB131193:EIE131194 EQX131193:ESA131194 FAT131193:FBW131194 FKP131193:FLS131194 FUL131193:FVO131194 GEH131193:GFK131194 GOD131193:GPG131194 GXZ131193:GZC131194 HHV131193:HIY131194 HRR131193:HSU131194 IBN131193:ICQ131194 ILJ131193:IMM131194 IVF131193:IWI131194 JFB131193:JGE131194 JOX131193:JQA131194 JYT131193:JZW131194 KIP131193:KJS131194 KSL131193:KTO131194 LCH131193:LDK131194 LMD131193:LNG131194 LVZ131193:LXC131194 MFV131193:MGY131194 MPR131193:MQU131194 MZN131193:NAQ131194 NJJ131193:NKM131194 NTF131193:NUI131194 ODB131193:OEE131194 OMX131193:OOA131194 OWT131193:OXW131194 PGP131193:PHS131194 PQL131193:PRO131194 QAH131193:QBK131194 QKD131193:QLG131194 QTZ131193:QVC131194 RDV131193:REY131194 RNR131193:ROU131194 RXN131193:RYQ131194 SHJ131193:SIM131194 SRF131193:SSI131194 TBB131193:TCE131194 TKX131193:TMA131194 TUT131193:TVW131194 UEP131193:UFS131194 UOL131193:UPO131194 UYH131193:UZK131194 VID131193:VJG131194 VRZ131193:VTC131194 WBV131193:WCY131194 WLR131193:WMU131194 WVN131193:WWQ131194 D196729:AQ196730 JB196729:KE196730 SX196729:UA196730 ACT196729:ADW196730 AMP196729:ANS196730 AWL196729:AXO196730 BGH196729:BHK196730 BQD196729:BRG196730 BZZ196729:CBC196730 CJV196729:CKY196730 CTR196729:CUU196730 DDN196729:DEQ196730 DNJ196729:DOM196730 DXF196729:DYI196730 EHB196729:EIE196730 EQX196729:ESA196730 FAT196729:FBW196730 FKP196729:FLS196730 FUL196729:FVO196730 GEH196729:GFK196730 GOD196729:GPG196730 GXZ196729:GZC196730 HHV196729:HIY196730 HRR196729:HSU196730 IBN196729:ICQ196730 ILJ196729:IMM196730 IVF196729:IWI196730 JFB196729:JGE196730 JOX196729:JQA196730 JYT196729:JZW196730 KIP196729:KJS196730 KSL196729:KTO196730 LCH196729:LDK196730 LMD196729:LNG196730 LVZ196729:LXC196730 MFV196729:MGY196730 MPR196729:MQU196730 MZN196729:NAQ196730 NJJ196729:NKM196730 NTF196729:NUI196730 ODB196729:OEE196730 OMX196729:OOA196730 OWT196729:OXW196730 PGP196729:PHS196730 PQL196729:PRO196730 QAH196729:QBK196730 QKD196729:QLG196730 QTZ196729:QVC196730 RDV196729:REY196730 RNR196729:ROU196730 RXN196729:RYQ196730 SHJ196729:SIM196730 SRF196729:SSI196730 TBB196729:TCE196730 TKX196729:TMA196730 TUT196729:TVW196730 UEP196729:UFS196730 UOL196729:UPO196730 UYH196729:UZK196730 VID196729:VJG196730 VRZ196729:VTC196730 WBV196729:WCY196730 WLR196729:WMU196730 WVN196729:WWQ196730 D262265:AQ262266 JB262265:KE262266 SX262265:UA262266 ACT262265:ADW262266 AMP262265:ANS262266 AWL262265:AXO262266 BGH262265:BHK262266 BQD262265:BRG262266 BZZ262265:CBC262266 CJV262265:CKY262266 CTR262265:CUU262266 DDN262265:DEQ262266 DNJ262265:DOM262266 DXF262265:DYI262266 EHB262265:EIE262266 EQX262265:ESA262266 FAT262265:FBW262266 FKP262265:FLS262266 FUL262265:FVO262266 GEH262265:GFK262266 GOD262265:GPG262266 GXZ262265:GZC262266 HHV262265:HIY262266 HRR262265:HSU262266 IBN262265:ICQ262266 ILJ262265:IMM262266 IVF262265:IWI262266 JFB262265:JGE262266 JOX262265:JQA262266 JYT262265:JZW262266 KIP262265:KJS262266 KSL262265:KTO262266 LCH262265:LDK262266 LMD262265:LNG262266 LVZ262265:LXC262266 MFV262265:MGY262266 MPR262265:MQU262266 MZN262265:NAQ262266 NJJ262265:NKM262266 NTF262265:NUI262266 ODB262265:OEE262266 OMX262265:OOA262266 OWT262265:OXW262266 PGP262265:PHS262266 PQL262265:PRO262266 QAH262265:QBK262266 QKD262265:QLG262266 QTZ262265:QVC262266 RDV262265:REY262266 RNR262265:ROU262266 RXN262265:RYQ262266 SHJ262265:SIM262266 SRF262265:SSI262266 TBB262265:TCE262266 TKX262265:TMA262266 TUT262265:TVW262266 UEP262265:UFS262266 UOL262265:UPO262266 UYH262265:UZK262266 VID262265:VJG262266 VRZ262265:VTC262266 WBV262265:WCY262266 WLR262265:WMU262266 WVN262265:WWQ262266 D327801:AQ327802 JB327801:KE327802 SX327801:UA327802 ACT327801:ADW327802 AMP327801:ANS327802 AWL327801:AXO327802 BGH327801:BHK327802 BQD327801:BRG327802 BZZ327801:CBC327802 CJV327801:CKY327802 CTR327801:CUU327802 DDN327801:DEQ327802 DNJ327801:DOM327802 DXF327801:DYI327802 EHB327801:EIE327802 EQX327801:ESA327802 FAT327801:FBW327802 FKP327801:FLS327802 FUL327801:FVO327802 GEH327801:GFK327802 GOD327801:GPG327802 GXZ327801:GZC327802 HHV327801:HIY327802 HRR327801:HSU327802 IBN327801:ICQ327802 ILJ327801:IMM327802 IVF327801:IWI327802 JFB327801:JGE327802 JOX327801:JQA327802 JYT327801:JZW327802 KIP327801:KJS327802 KSL327801:KTO327802 LCH327801:LDK327802 LMD327801:LNG327802 LVZ327801:LXC327802 MFV327801:MGY327802 MPR327801:MQU327802 MZN327801:NAQ327802 NJJ327801:NKM327802 NTF327801:NUI327802 ODB327801:OEE327802 OMX327801:OOA327802 OWT327801:OXW327802 PGP327801:PHS327802 PQL327801:PRO327802 QAH327801:QBK327802 QKD327801:QLG327802 QTZ327801:QVC327802 RDV327801:REY327802 RNR327801:ROU327802 RXN327801:RYQ327802 SHJ327801:SIM327802 SRF327801:SSI327802 TBB327801:TCE327802 TKX327801:TMA327802 TUT327801:TVW327802 UEP327801:UFS327802 UOL327801:UPO327802 UYH327801:UZK327802 VID327801:VJG327802 VRZ327801:VTC327802 WBV327801:WCY327802 WLR327801:WMU327802 WVN327801:WWQ327802 D393337:AQ393338 JB393337:KE393338 SX393337:UA393338 ACT393337:ADW393338 AMP393337:ANS393338 AWL393337:AXO393338 BGH393337:BHK393338 BQD393337:BRG393338 BZZ393337:CBC393338 CJV393337:CKY393338 CTR393337:CUU393338 DDN393337:DEQ393338 DNJ393337:DOM393338 DXF393337:DYI393338 EHB393337:EIE393338 EQX393337:ESA393338 FAT393337:FBW393338 FKP393337:FLS393338 FUL393337:FVO393338 GEH393337:GFK393338 GOD393337:GPG393338 GXZ393337:GZC393338 HHV393337:HIY393338 HRR393337:HSU393338 IBN393337:ICQ393338 ILJ393337:IMM393338 IVF393337:IWI393338 JFB393337:JGE393338 JOX393337:JQA393338 JYT393337:JZW393338 KIP393337:KJS393338 KSL393337:KTO393338 LCH393337:LDK393338 LMD393337:LNG393338 LVZ393337:LXC393338 MFV393337:MGY393338 MPR393337:MQU393338 MZN393337:NAQ393338 NJJ393337:NKM393338 NTF393337:NUI393338 ODB393337:OEE393338 OMX393337:OOA393338 OWT393337:OXW393338 PGP393337:PHS393338 PQL393337:PRO393338 QAH393337:QBK393338 QKD393337:QLG393338 QTZ393337:QVC393338 RDV393337:REY393338 RNR393337:ROU393338 RXN393337:RYQ393338 SHJ393337:SIM393338 SRF393337:SSI393338 TBB393337:TCE393338 TKX393337:TMA393338 TUT393337:TVW393338 UEP393337:UFS393338 UOL393337:UPO393338 UYH393337:UZK393338 VID393337:VJG393338 VRZ393337:VTC393338 WBV393337:WCY393338 WLR393337:WMU393338 WVN393337:WWQ393338 D458873:AQ458874 JB458873:KE458874 SX458873:UA458874 ACT458873:ADW458874 AMP458873:ANS458874 AWL458873:AXO458874 BGH458873:BHK458874 BQD458873:BRG458874 BZZ458873:CBC458874 CJV458873:CKY458874 CTR458873:CUU458874 DDN458873:DEQ458874 DNJ458873:DOM458874 DXF458873:DYI458874 EHB458873:EIE458874 EQX458873:ESA458874 FAT458873:FBW458874 FKP458873:FLS458874 FUL458873:FVO458874 GEH458873:GFK458874 GOD458873:GPG458874 GXZ458873:GZC458874 HHV458873:HIY458874 HRR458873:HSU458874 IBN458873:ICQ458874 ILJ458873:IMM458874 IVF458873:IWI458874 JFB458873:JGE458874 JOX458873:JQA458874 JYT458873:JZW458874 KIP458873:KJS458874 KSL458873:KTO458874 LCH458873:LDK458874 LMD458873:LNG458874 LVZ458873:LXC458874 MFV458873:MGY458874 MPR458873:MQU458874 MZN458873:NAQ458874 NJJ458873:NKM458874 NTF458873:NUI458874 ODB458873:OEE458874 OMX458873:OOA458874 OWT458873:OXW458874 PGP458873:PHS458874 PQL458873:PRO458874 QAH458873:QBK458874 QKD458873:QLG458874 QTZ458873:QVC458874 RDV458873:REY458874 RNR458873:ROU458874 RXN458873:RYQ458874 SHJ458873:SIM458874 SRF458873:SSI458874 TBB458873:TCE458874 TKX458873:TMA458874 TUT458873:TVW458874 UEP458873:UFS458874 UOL458873:UPO458874 UYH458873:UZK458874 VID458873:VJG458874 VRZ458873:VTC458874 WBV458873:WCY458874 WLR458873:WMU458874 WVN458873:WWQ458874 D524409:AQ524410 JB524409:KE524410 SX524409:UA524410 ACT524409:ADW524410 AMP524409:ANS524410 AWL524409:AXO524410 BGH524409:BHK524410 BQD524409:BRG524410 BZZ524409:CBC524410 CJV524409:CKY524410 CTR524409:CUU524410 DDN524409:DEQ524410 DNJ524409:DOM524410 DXF524409:DYI524410 EHB524409:EIE524410 EQX524409:ESA524410 FAT524409:FBW524410 FKP524409:FLS524410 FUL524409:FVO524410 GEH524409:GFK524410 GOD524409:GPG524410 GXZ524409:GZC524410 HHV524409:HIY524410 HRR524409:HSU524410 IBN524409:ICQ524410 ILJ524409:IMM524410 IVF524409:IWI524410 JFB524409:JGE524410 JOX524409:JQA524410 JYT524409:JZW524410 KIP524409:KJS524410 KSL524409:KTO524410 LCH524409:LDK524410 LMD524409:LNG524410 LVZ524409:LXC524410 MFV524409:MGY524410 MPR524409:MQU524410 MZN524409:NAQ524410 NJJ524409:NKM524410 NTF524409:NUI524410 ODB524409:OEE524410 OMX524409:OOA524410 OWT524409:OXW524410 PGP524409:PHS524410 PQL524409:PRO524410 QAH524409:QBK524410 QKD524409:QLG524410 QTZ524409:QVC524410 RDV524409:REY524410 RNR524409:ROU524410 RXN524409:RYQ524410 SHJ524409:SIM524410 SRF524409:SSI524410 TBB524409:TCE524410 TKX524409:TMA524410 TUT524409:TVW524410 UEP524409:UFS524410 UOL524409:UPO524410 UYH524409:UZK524410 VID524409:VJG524410 VRZ524409:VTC524410 WBV524409:WCY524410 WLR524409:WMU524410 WVN524409:WWQ524410 D589945:AQ589946 JB589945:KE589946 SX589945:UA589946 ACT589945:ADW589946 AMP589945:ANS589946 AWL589945:AXO589946 BGH589945:BHK589946 BQD589945:BRG589946 BZZ589945:CBC589946 CJV589945:CKY589946 CTR589945:CUU589946 DDN589945:DEQ589946 DNJ589945:DOM589946 DXF589945:DYI589946 EHB589945:EIE589946 EQX589945:ESA589946 FAT589945:FBW589946 FKP589945:FLS589946 FUL589945:FVO589946 GEH589945:GFK589946 GOD589945:GPG589946 GXZ589945:GZC589946 HHV589945:HIY589946 HRR589945:HSU589946 IBN589945:ICQ589946 ILJ589945:IMM589946 IVF589945:IWI589946 JFB589945:JGE589946 JOX589945:JQA589946 JYT589945:JZW589946 KIP589945:KJS589946 KSL589945:KTO589946 LCH589945:LDK589946 LMD589945:LNG589946 LVZ589945:LXC589946 MFV589945:MGY589946 MPR589945:MQU589946 MZN589945:NAQ589946 NJJ589945:NKM589946 NTF589945:NUI589946 ODB589945:OEE589946 OMX589945:OOA589946 OWT589945:OXW589946 PGP589945:PHS589946 PQL589945:PRO589946 QAH589945:QBK589946 QKD589945:QLG589946 QTZ589945:QVC589946 RDV589945:REY589946 RNR589945:ROU589946 RXN589945:RYQ589946 SHJ589945:SIM589946 SRF589945:SSI589946 TBB589945:TCE589946 TKX589945:TMA589946 TUT589945:TVW589946 UEP589945:UFS589946 UOL589945:UPO589946 UYH589945:UZK589946 VID589945:VJG589946 VRZ589945:VTC589946 WBV589945:WCY589946 WLR589945:WMU589946 WVN589945:WWQ589946 D655481:AQ655482 JB655481:KE655482 SX655481:UA655482 ACT655481:ADW655482 AMP655481:ANS655482 AWL655481:AXO655482 BGH655481:BHK655482 BQD655481:BRG655482 BZZ655481:CBC655482 CJV655481:CKY655482 CTR655481:CUU655482 DDN655481:DEQ655482 DNJ655481:DOM655482 DXF655481:DYI655482 EHB655481:EIE655482 EQX655481:ESA655482 FAT655481:FBW655482 FKP655481:FLS655482 FUL655481:FVO655482 GEH655481:GFK655482 GOD655481:GPG655482 GXZ655481:GZC655482 HHV655481:HIY655482 HRR655481:HSU655482 IBN655481:ICQ655482 ILJ655481:IMM655482 IVF655481:IWI655482 JFB655481:JGE655482 JOX655481:JQA655482 JYT655481:JZW655482 KIP655481:KJS655482 KSL655481:KTO655482 LCH655481:LDK655482 LMD655481:LNG655482 LVZ655481:LXC655482 MFV655481:MGY655482 MPR655481:MQU655482 MZN655481:NAQ655482 NJJ655481:NKM655482 NTF655481:NUI655482 ODB655481:OEE655482 OMX655481:OOA655482 OWT655481:OXW655482 PGP655481:PHS655482 PQL655481:PRO655482 QAH655481:QBK655482 QKD655481:QLG655482 QTZ655481:QVC655482 RDV655481:REY655482 RNR655481:ROU655482 RXN655481:RYQ655482 SHJ655481:SIM655482 SRF655481:SSI655482 TBB655481:TCE655482 TKX655481:TMA655482 TUT655481:TVW655482 UEP655481:UFS655482 UOL655481:UPO655482 UYH655481:UZK655482 VID655481:VJG655482 VRZ655481:VTC655482 WBV655481:WCY655482 WLR655481:WMU655482 WVN655481:WWQ655482 D721017:AQ721018 JB721017:KE721018 SX721017:UA721018 ACT721017:ADW721018 AMP721017:ANS721018 AWL721017:AXO721018 BGH721017:BHK721018 BQD721017:BRG721018 BZZ721017:CBC721018 CJV721017:CKY721018 CTR721017:CUU721018 DDN721017:DEQ721018 DNJ721017:DOM721018 DXF721017:DYI721018 EHB721017:EIE721018 EQX721017:ESA721018 FAT721017:FBW721018 FKP721017:FLS721018 FUL721017:FVO721018 GEH721017:GFK721018 GOD721017:GPG721018 GXZ721017:GZC721018 HHV721017:HIY721018 HRR721017:HSU721018 IBN721017:ICQ721018 ILJ721017:IMM721018 IVF721017:IWI721018 JFB721017:JGE721018 JOX721017:JQA721018 JYT721017:JZW721018 KIP721017:KJS721018 KSL721017:KTO721018 LCH721017:LDK721018 LMD721017:LNG721018 LVZ721017:LXC721018 MFV721017:MGY721018 MPR721017:MQU721018 MZN721017:NAQ721018 NJJ721017:NKM721018 NTF721017:NUI721018 ODB721017:OEE721018 OMX721017:OOA721018 OWT721017:OXW721018 PGP721017:PHS721018 PQL721017:PRO721018 QAH721017:QBK721018 QKD721017:QLG721018 QTZ721017:QVC721018 RDV721017:REY721018 RNR721017:ROU721018 RXN721017:RYQ721018 SHJ721017:SIM721018 SRF721017:SSI721018 TBB721017:TCE721018 TKX721017:TMA721018 TUT721017:TVW721018 UEP721017:UFS721018 UOL721017:UPO721018 UYH721017:UZK721018 VID721017:VJG721018 VRZ721017:VTC721018 WBV721017:WCY721018 WLR721017:WMU721018 WVN721017:WWQ721018 D786553:AQ786554 JB786553:KE786554 SX786553:UA786554 ACT786553:ADW786554 AMP786553:ANS786554 AWL786553:AXO786554 BGH786553:BHK786554 BQD786553:BRG786554 BZZ786553:CBC786554 CJV786553:CKY786554 CTR786553:CUU786554 DDN786553:DEQ786554 DNJ786553:DOM786554 DXF786553:DYI786554 EHB786553:EIE786554 EQX786553:ESA786554 FAT786553:FBW786554 FKP786553:FLS786554 FUL786553:FVO786554 GEH786553:GFK786554 GOD786553:GPG786554 GXZ786553:GZC786554 HHV786553:HIY786554 HRR786553:HSU786554 IBN786553:ICQ786554 ILJ786553:IMM786554 IVF786553:IWI786554 JFB786553:JGE786554 JOX786553:JQA786554 JYT786553:JZW786554 KIP786553:KJS786554 KSL786553:KTO786554 LCH786553:LDK786554 LMD786553:LNG786554 LVZ786553:LXC786554 MFV786553:MGY786554 MPR786553:MQU786554 MZN786553:NAQ786554 NJJ786553:NKM786554 NTF786553:NUI786554 ODB786553:OEE786554 OMX786553:OOA786554 OWT786553:OXW786554 PGP786553:PHS786554 PQL786553:PRO786554 QAH786553:QBK786554 QKD786553:QLG786554 QTZ786553:QVC786554 RDV786553:REY786554 RNR786553:ROU786554 RXN786553:RYQ786554 SHJ786553:SIM786554 SRF786553:SSI786554 TBB786553:TCE786554 TKX786553:TMA786554 TUT786553:TVW786554 UEP786553:UFS786554 UOL786553:UPO786554 UYH786553:UZK786554 VID786553:VJG786554 VRZ786553:VTC786554 WBV786553:WCY786554 WLR786553:WMU786554 WVN786553:WWQ786554 D852089:AQ852090 JB852089:KE852090 SX852089:UA852090 ACT852089:ADW852090 AMP852089:ANS852090 AWL852089:AXO852090 BGH852089:BHK852090 BQD852089:BRG852090 BZZ852089:CBC852090 CJV852089:CKY852090 CTR852089:CUU852090 DDN852089:DEQ852090 DNJ852089:DOM852090 DXF852089:DYI852090 EHB852089:EIE852090 EQX852089:ESA852090 FAT852089:FBW852090 FKP852089:FLS852090 FUL852089:FVO852090 GEH852089:GFK852090 GOD852089:GPG852090 GXZ852089:GZC852090 HHV852089:HIY852090 HRR852089:HSU852090 IBN852089:ICQ852090 ILJ852089:IMM852090 IVF852089:IWI852090 JFB852089:JGE852090 JOX852089:JQA852090 JYT852089:JZW852090 KIP852089:KJS852090 KSL852089:KTO852090 LCH852089:LDK852090 LMD852089:LNG852090 LVZ852089:LXC852090 MFV852089:MGY852090 MPR852089:MQU852090 MZN852089:NAQ852090 NJJ852089:NKM852090 NTF852089:NUI852090 ODB852089:OEE852090 OMX852089:OOA852090 OWT852089:OXW852090 PGP852089:PHS852090 PQL852089:PRO852090 QAH852089:QBK852090 QKD852089:QLG852090 QTZ852089:QVC852090 RDV852089:REY852090 RNR852089:ROU852090 RXN852089:RYQ852090 SHJ852089:SIM852090 SRF852089:SSI852090 TBB852089:TCE852090 TKX852089:TMA852090 TUT852089:TVW852090 UEP852089:UFS852090 UOL852089:UPO852090 UYH852089:UZK852090 VID852089:VJG852090 VRZ852089:VTC852090 WBV852089:WCY852090 WLR852089:WMU852090 WVN852089:WWQ852090 D917625:AQ917626 JB917625:KE917626 SX917625:UA917626 ACT917625:ADW917626 AMP917625:ANS917626 AWL917625:AXO917626 BGH917625:BHK917626 BQD917625:BRG917626 BZZ917625:CBC917626 CJV917625:CKY917626 CTR917625:CUU917626 DDN917625:DEQ917626 DNJ917625:DOM917626 DXF917625:DYI917626 EHB917625:EIE917626 EQX917625:ESA917626 FAT917625:FBW917626 FKP917625:FLS917626 FUL917625:FVO917626 GEH917625:GFK917626 GOD917625:GPG917626 GXZ917625:GZC917626 HHV917625:HIY917626 HRR917625:HSU917626 IBN917625:ICQ917626 ILJ917625:IMM917626 IVF917625:IWI917626 JFB917625:JGE917626 JOX917625:JQA917626 JYT917625:JZW917626 KIP917625:KJS917626 KSL917625:KTO917626 LCH917625:LDK917626 LMD917625:LNG917626 LVZ917625:LXC917626 MFV917625:MGY917626 MPR917625:MQU917626 MZN917625:NAQ917626 NJJ917625:NKM917626 NTF917625:NUI917626 ODB917625:OEE917626 OMX917625:OOA917626 OWT917625:OXW917626 PGP917625:PHS917626 PQL917625:PRO917626 QAH917625:QBK917626 QKD917625:QLG917626 QTZ917625:QVC917626 RDV917625:REY917626 RNR917625:ROU917626 RXN917625:RYQ917626 SHJ917625:SIM917626 SRF917625:SSI917626 TBB917625:TCE917626 TKX917625:TMA917626 TUT917625:TVW917626 UEP917625:UFS917626 UOL917625:UPO917626 UYH917625:UZK917626 VID917625:VJG917626 VRZ917625:VTC917626 WBV917625:WCY917626 WLR917625:WMU917626 WVN917625:WWQ917626 D983161:AQ983162 JB983161:KE983162 SX983161:UA983162 ACT983161:ADW983162 AMP983161:ANS983162 AWL983161:AXO983162 BGH983161:BHK983162 BQD983161:BRG983162 BZZ983161:CBC983162 CJV983161:CKY983162 CTR983161:CUU983162 DDN983161:DEQ983162 DNJ983161:DOM983162 DXF983161:DYI983162 EHB983161:EIE983162 EQX983161:ESA983162 FAT983161:FBW983162 FKP983161:FLS983162 FUL983161:FVO983162 GEH983161:GFK983162 GOD983161:GPG983162 GXZ983161:GZC983162 HHV983161:HIY983162 HRR983161:HSU983162 IBN983161:ICQ983162 ILJ983161:IMM983162 IVF983161:IWI983162 JFB983161:JGE983162 JOX983161:JQA983162 JYT983161:JZW983162 KIP983161:KJS983162 KSL983161:KTO983162 LCH983161:LDK983162 LMD983161:LNG983162 LVZ983161:LXC983162 MFV983161:MGY983162 MPR983161:MQU983162 MZN983161:NAQ983162 NJJ983161:NKM983162 NTF983161:NUI983162 ODB983161:OEE983162 OMX983161:OOA983162 OWT983161:OXW983162 PGP983161:PHS983162 PQL983161:PRO983162 QAH983161:QBK983162 QKD983161:QLG983162 QTZ983161:QVC983162 RDV983161:REY983162 RNR983161:ROU983162 RXN983161:RYQ983162 SHJ983161:SIM983162 SRF983161:SSI983162 TBB983161:TCE983162 TKX983161:TMA983162 TUT983161:TVW983162 UEP983161:UFS983162 UOL983161:UPO983162 UYH983161:UZK983162 VID983161:VJG983162 VRZ983161:VTC983162 WBV983161:WCY983162 WLR983161:WMU983162 WVN983161:WWQ983162 UOL157:UPO157 D65652:AQ65652 JB65652:KE65652 SX65652:UA65652 ACT65652:ADW65652 AMP65652:ANS65652 AWL65652:AXO65652 BGH65652:BHK65652 BQD65652:BRG65652 BZZ65652:CBC65652 CJV65652:CKY65652 CTR65652:CUU65652 DDN65652:DEQ65652 DNJ65652:DOM65652 DXF65652:DYI65652 EHB65652:EIE65652 EQX65652:ESA65652 FAT65652:FBW65652 FKP65652:FLS65652 FUL65652:FVO65652 GEH65652:GFK65652 GOD65652:GPG65652 GXZ65652:GZC65652 HHV65652:HIY65652 HRR65652:HSU65652 IBN65652:ICQ65652 ILJ65652:IMM65652 IVF65652:IWI65652 JFB65652:JGE65652 JOX65652:JQA65652 JYT65652:JZW65652 KIP65652:KJS65652 KSL65652:KTO65652 LCH65652:LDK65652 LMD65652:LNG65652 LVZ65652:LXC65652 MFV65652:MGY65652 MPR65652:MQU65652 MZN65652:NAQ65652 NJJ65652:NKM65652 NTF65652:NUI65652 ODB65652:OEE65652 OMX65652:OOA65652 OWT65652:OXW65652 PGP65652:PHS65652 PQL65652:PRO65652 QAH65652:QBK65652 QKD65652:QLG65652 QTZ65652:QVC65652 RDV65652:REY65652 RNR65652:ROU65652 RXN65652:RYQ65652 SHJ65652:SIM65652 SRF65652:SSI65652 TBB65652:TCE65652 TKX65652:TMA65652 TUT65652:TVW65652 UEP65652:UFS65652 UOL65652:UPO65652 UYH65652:UZK65652 VID65652:VJG65652 VRZ65652:VTC65652 WBV65652:WCY65652 WLR65652:WMU65652 WVN65652:WWQ65652 D131188:AQ131188 JB131188:KE131188 SX131188:UA131188 ACT131188:ADW131188 AMP131188:ANS131188 AWL131188:AXO131188 BGH131188:BHK131188 BQD131188:BRG131188 BZZ131188:CBC131188 CJV131188:CKY131188 CTR131188:CUU131188 DDN131188:DEQ131188 DNJ131188:DOM131188 DXF131188:DYI131188 EHB131188:EIE131188 EQX131188:ESA131188 FAT131188:FBW131188 FKP131188:FLS131188 FUL131188:FVO131188 GEH131188:GFK131188 GOD131188:GPG131188 GXZ131188:GZC131188 HHV131188:HIY131188 HRR131188:HSU131188 IBN131188:ICQ131188 ILJ131188:IMM131188 IVF131188:IWI131188 JFB131188:JGE131188 JOX131188:JQA131188 JYT131188:JZW131188 KIP131188:KJS131188 KSL131188:KTO131188 LCH131188:LDK131188 LMD131188:LNG131188 LVZ131188:LXC131188 MFV131188:MGY131188 MPR131188:MQU131188 MZN131188:NAQ131188 NJJ131188:NKM131188 NTF131188:NUI131188 ODB131188:OEE131188 OMX131188:OOA131188 OWT131188:OXW131188 PGP131188:PHS131188 PQL131188:PRO131188 QAH131188:QBK131188 QKD131188:QLG131188 QTZ131188:QVC131188 RDV131188:REY131188 RNR131188:ROU131188 RXN131188:RYQ131188 SHJ131188:SIM131188 SRF131188:SSI131188 TBB131188:TCE131188 TKX131188:TMA131188 TUT131188:TVW131188 UEP131188:UFS131188 UOL131188:UPO131188 UYH131188:UZK131188 VID131188:VJG131188 VRZ131188:VTC131188 WBV131188:WCY131188 WLR131188:WMU131188 WVN131188:WWQ131188 D196724:AQ196724 JB196724:KE196724 SX196724:UA196724 ACT196724:ADW196724 AMP196724:ANS196724 AWL196724:AXO196724 BGH196724:BHK196724 BQD196724:BRG196724 BZZ196724:CBC196724 CJV196724:CKY196724 CTR196724:CUU196724 DDN196724:DEQ196724 DNJ196724:DOM196724 DXF196724:DYI196724 EHB196724:EIE196724 EQX196724:ESA196724 FAT196724:FBW196724 FKP196724:FLS196724 FUL196724:FVO196724 GEH196724:GFK196724 GOD196724:GPG196724 GXZ196724:GZC196724 HHV196724:HIY196724 HRR196724:HSU196724 IBN196724:ICQ196724 ILJ196724:IMM196724 IVF196724:IWI196724 JFB196724:JGE196724 JOX196724:JQA196724 JYT196724:JZW196724 KIP196724:KJS196724 KSL196724:KTO196724 LCH196724:LDK196724 LMD196724:LNG196724 LVZ196724:LXC196724 MFV196724:MGY196724 MPR196724:MQU196724 MZN196724:NAQ196724 NJJ196724:NKM196724 NTF196724:NUI196724 ODB196724:OEE196724 OMX196724:OOA196724 OWT196724:OXW196724 PGP196724:PHS196724 PQL196724:PRO196724 QAH196724:QBK196724 QKD196724:QLG196724 QTZ196724:QVC196724 RDV196724:REY196724 RNR196724:ROU196724 RXN196724:RYQ196724 SHJ196724:SIM196724 SRF196724:SSI196724 TBB196724:TCE196724 TKX196724:TMA196724 TUT196724:TVW196724 UEP196724:UFS196724 UOL196724:UPO196724 UYH196724:UZK196724 VID196724:VJG196724 VRZ196724:VTC196724 WBV196724:WCY196724 WLR196724:WMU196724 WVN196724:WWQ196724 D262260:AQ262260 JB262260:KE262260 SX262260:UA262260 ACT262260:ADW262260 AMP262260:ANS262260 AWL262260:AXO262260 BGH262260:BHK262260 BQD262260:BRG262260 BZZ262260:CBC262260 CJV262260:CKY262260 CTR262260:CUU262260 DDN262260:DEQ262260 DNJ262260:DOM262260 DXF262260:DYI262260 EHB262260:EIE262260 EQX262260:ESA262260 FAT262260:FBW262260 FKP262260:FLS262260 FUL262260:FVO262260 GEH262260:GFK262260 GOD262260:GPG262260 GXZ262260:GZC262260 HHV262260:HIY262260 HRR262260:HSU262260 IBN262260:ICQ262260 ILJ262260:IMM262260 IVF262260:IWI262260 JFB262260:JGE262260 JOX262260:JQA262260 JYT262260:JZW262260 KIP262260:KJS262260 KSL262260:KTO262260 LCH262260:LDK262260 LMD262260:LNG262260 LVZ262260:LXC262260 MFV262260:MGY262260 MPR262260:MQU262260 MZN262260:NAQ262260 NJJ262260:NKM262260 NTF262260:NUI262260 ODB262260:OEE262260 OMX262260:OOA262260 OWT262260:OXW262260 PGP262260:PHS262260 PQL262260:PRO262260 QAH262260:QBK262260 QKD262260:QLG262260 QTZ262260:QVC262260 RDV262260:REY262260 RNR262260:ROU262260 RXN262260:RYQ262260 SHJ262260:SIM262260 SRF262260:SSI262260 TBB262260:TCE262260 TKX262260:TMA262260 TUT262260:TVW262260 UEP262260:UFS262260 UOL262260:UPO262260 UYH262260:UZK262260 VID262260:VJG262260 VRZ262260:VTC262260 WBV262260:WCY262260 WLR262260:WMU262260 WVN262260:WWQ262260 D327796:AQ327796 JB327796:KE327796 SX327796:UA327796 ACT327796:ADW327796 AMP327796:ANS327796 AWL327796:AXO327796 BGH327796:BHK327796 BQD327796:BRG327796 BZZ327796:CBC327796 CJV327796:CKY327796 CTR327796:CUU327796 DDN327796:DEQ327796 DNJ327796:DOM327796 DXF327796:DYI327796 EHB327796:EIE327796 EQX327796:ESA327796 FAT327796:FBW327796 FKP327796:FLS327796 FUL327796:FVO327796 GEH327796:GFK327796 GOD327796:GPG327796 GXZ327796:GZC327796 HHV327796:HIY327796 HRR327796:HSU327796 IBN327796:ICQ327796 ILJ327796:IMM327796 IVF327796:IWI327796 JFB327796:JGE327796 JOX327796:JQA327796 JYT327796:JZW327796 KIP327796:KJS327796 KSL327796:KTO327796 LCH327796:LDK327796 LMD327796:LNG327796 LVZ327796:LXC327796 MFV327796:MGY327796 MPR327796:MQU327796 MZN327796:NAQ327796 NJJ327796:NKM327796 NTF327796:NUI327796 ODB327796:OEE327796 OMX327796:OOA327796 OWT327796:OXW327796 PGP327796:PHS327796 PQL327796:PRO327796 QAH327796:QBK327796 QKD327796:QLG327796 QTZ327796:QVC327796 RDV327796:REY327796 RNR327796:ROU327796 RXN327796:RYQ327796 SHJ327796:SIM327796 SRF327796:SSI327796 TBB327796:TCE327796 TKX327796:TMA327796 TUT327796:TVW327796 UEP327796:UFS327796 UOL327796:UPO327796 UYH327796:UZK327796 VID327796:VJG327796 VRZ327796:VTC327796 WBV327796:WCY327796 WLR327796:WMU327796 WVN327796:WWQ327796 D393332:AQ393332 JB393332:KE393332 SX393332:UA393332 ACT393332:ADW393332 AMP393332:ANS393332 AWL393332:AXO393332 BGH393332:BHK393332 BQD393332:BRG393332 BZZ393332:CBC393332 CJV393332:CKY393332 CTR393332:CUU393332 DDN393332:DEQ393332 DNJ393332:DOM393332 DXF393332:DYI393332 EHB393332:EIE393332 EQX393332:ESA393332 FAT393332:FBW393332 FKP393332:FLS393332 FUL393332:FVO393332 GEH393332:GFK393332 GOD393332:GPG393332 GXZ393332:GZC393332 HHV393332:HIY393332 HRR393332:HSU393332 IBN393332:ICQ393332 ILJ393332:IMM393332 IVF393332:IWI393332 JFB393332:JGE393332 JOX393332:JQA393332 JYT393332:JZW393332 KIP393332:KJS393332 KSL393332:KTO393332 LCH393332:LDK393332 LMD393332:LNG393332 LVZ393332:LXC393332 MFV393332:MGY393332 MPR393332:MQU393332 MZN393332:NAQ393332 NJJ393332:NKM393332 NTF393332:NUI393332 ODB393332:OEE393332 OMX393332:OOA393332 OWT393332:OXW393332 PGP393332:PHS393332 PQL393332:PRO393332 QAH393332:QBK393332 QKD393332:QLG393332 QTZ393332:QVC393332 RDV393332:REY393332 RNR393332:ROU393332 RXN393332:RYQ393332 SHJ393332:SIM393332 SRF393332:SSI393332 TBB393332:TCE393332 TKX393332:TMA393332 TUT393332:TVW393332 UEP393332:UFS393332 UOL393332:UPO393332 UYH393332:UZK393332 VID393332:VJG393332 VRZ393332:VTC393332 WBV393332:WCY393332 WLR393332:WMU393332 WVN393332:WWQ393332 D458868:AQ458868 JB458868:KE458868 SX458868:UA458868 ACT458868:ADW458868 AMP458868:ANS458868 AWL458868:AXO458868 BGH458868:BHK458868 BQD458868:BRG458868 BZZ458868:CBC458868 CJV458868:CKY458868 CTR458868:CUU458868 DDN458868:DEQ458868 DNJ458868:DOM458868 DXF458868:DYI458868 EHB458868:EIE458868 EQX458868:ESA458868 FAT458868:FBW458868 FKP458868:FLS458868 FUL458868:FVO458868 GEH458868:GFK458868 GOD458868:GPG458868 GXZ458868:GZC458868 HHV458868:HIY458868 HRR458868:HSU458868 IBN458868:ICQ458868 ILJ458868:IMM458868 IVF458868:IWI458868 JFB458868:JGE458868 JOX458868:JQA458868 JYT458868:JZW458868 KIP458868:KJS458868 KSL458868:KTO458868 LCH458868:LDK458868 LMD458868:LNG458868 LVZ458868:LXC458868 MFV458868:MGY458868 MPR458868:MQU458868 MZN458868:NAQ458868 NJJ458868:NKM458868 NTF458868:NUI458868 ODB458868:OEE458868 OMX458868:OOA458868 OWT458868:OXW458868 PGP458868:PHS458868 PQL458868:PRO458868 QAH458868:QBK458868 QKD458868:QLG458868 QTZ458868:QVC458868 RDV458868:REY458868 RNR458868:ROU458868 RXN458868:RYQ458868 SHJ458868:SIM458868 SRF458868:SSI458868 TBB458868:TCE458868 TKX458868:TMA458868 TUT458868:TVW458868 UEP458868:UFS458868 UOL458868:UPO458868 UYH458868:UZK458868 VID458868:VJG458868 VRZ458868:VTC458868 WBV458868:WCY458868 WLR458868:WMU458868 WVN458868:WWQ458868 D524404:AQ524404 JB524404:KE524404 SX524404:UA524404 ACT524404:ADW524404 AMP524404:ANS524404 AWL524404:AXO524404 BGH524404:BHK524404 BQD524404:BRG524404 BZZ524404:CBC524404 CJV524404:CKY524404 CTR524404:CUU524404 DDN524404:DEQ524404 DNJ524404:DOM524404 DXF524404:DYI524404 EHB524404:EIE524404 EQX524404:ESA524404 FAT524404:FBW524404 FKP524404:FLS524404 FUL524404:FVO524404 GEH524404:GFK524404 GOD524404:GPG524404 GXZ524404:GZC524404 HHV524404:HIY524404 HRR524404:HSU524404 IBN524404:ICQ524404 ILJ524404:IMM524404 IVF524404:IWI524404 JFB524404:JGE524404 JOX524404:JQA524404 JYT524404:JZW524404 KIP524404:KJS524404 KSL524404:KTO524404 LCH524404:LDK524404 LMD524404:LNG524404 LVZ524404:LXC524404 MFV524404:MGY524404 MPR524404:MQU524404 MZN524404:NAQ524404 NJJ524404:NKM524404 NTF524404:NUI524404 ODB524404:OEE524404 OMX524404:OOA524404 OWT524404:OXW524404 PGP524404:PHS524404 PQL524404:PRO524404 QAH524404:QBK524404 QKD524404:QLG524404 QTZ524404:QVC524404 RDV524404:REY524404 RNR524404:ROU524404 RXN524404:RYQ524404 SHJ524404:SIM524404 SRF524404:SSI524404 TBB524404:TCE524404 TKX524404:TMA524404 TUT524404:TVW524404 UEP524404:UFS524404 UOL524404:UPO524404 UYH524404:UZK524404 VID524404:VJG524404 VRZ524404:VTC524404 WBV524404:WCY524404 WLR524404:WMU524404 WVN524404:WWQ524404 D589940:AQ589940 JB589940:KE589940 SX589940:UA589940 ACT589940:ADW589940 AMP589940:ANS589940 AWL589940:AXO589940 BGH589940:BHK589940 BQD589940:BRG589940 BZZ589940:CBC589940 CJV589940:CKY589940 CTR589940:CUU589940 DDN589940:DEQ589940 DNJ589940:DOM589940 DXF589940:DYI589940 EHB589940:EIE589940 EQX589940:ESA589940 FAT589940:FBW589940 FKP589940:FLS589940 FUL589940:FVO589940 GEH589940:GFK589940 GOD589940:GPG589940 GXZ589940:GZC589940 HHV589940:HIY589940 HRR589940:HSU589940 IBN589940:ICQ589940 ILJ589940:IMM589940 IVF589940:IWI589940 JFB589940:JGE589940 JOX589940:JQA589940 JYT589940:JZW589940 KIP589940:KJS589940 KSL589940:KTO589940 LCH589940:LDK589940 LMD589940:LNG589940 LVZ589940:LXC589940 MFV589940:MGY589940 MPR589940:MQU589940 MZN589940:NAQ589940 NJJ589940:NKM589940 NTF589940:NUI589940 ODB589940:OEE589940 OMX589940:OOA589940 OWT589940:OXW589940 PGP589940:PHS589940 PQL589940:PRO589940 QAH589940:QBK589940 QKD589940:QLG589940 QTZ589940:QVC589940 RDV589940:REY589940 RNR589940:ROU589940 RXN589940:RYQ589940 SHJ589940:SIM589940 SRF589940:SSI589940 TBB589940:TCE589940 TKX589940:TMA589940 TUT589940:TVW589940 UEP589940:UFS589940 UOL589940:UPO589940 UYH589940:UZK589940 VID589940:VJG589940 VRZ589940:VTC589940 WBV589940:WCY589940 WLR589940:WMU589940 WVN589940:WWQ589940 D655476:AQ655476 JB655476:KE655476 SX655476:UA655476 ACT655476:ADW655476 AMP655476:ANS655476 AWL655476:AXO655476 BGH655476:BHK655476 BQD655476:BRG655476 BZZ655476:CBC655476 CJV655476:CKY655476 CTR655476:CUU655476 DDN655476:DEQ655476 DNJ655476:DOM655476 DXF655476:DYI655476 EHB655476:EIE655476 EQX655476:ESA655476 FAT655476:FBW655476 FKP655476:FLS655476 FUL655476:FVO655476 GEH655476:GFK655476 GOD655476:GPG655476 GXZ655476:GZC655476 HHV655476:HIY655476 HRR655476:HSU655476 IBN655476:ICQ655476 ILJ655476:IMM655476 IVF655476:IWI655476 JFB655476:JGE655476 JOX655476:JQA655476 JYT655476:JZW655476 KIP655476:KJS655476 KSL655476:KTO655476 LCH655476:LDK655476 LMD655476:LNG655476 LVZ655476:LXC655476 MFV655476:MGY655476 MPR655476:MQU655476 MZN655476:NAQ655476 NJJ655476:NKM655476 NTF655476:NUI655476 ODB655476:OEE655476 OMX655476:OOA655476 OWT655476:OXW655476 PGP655476:PHS655476 PQL655476:PRO655476 QAH655476:QBK655476 QKD655476:QLG655476 QTZ655476:QVC655476 RDV655476:REY655476 RNR655476:ROU655476 RXN655476:RYQ655476 SHJ655476:SIM655476 SRF655476:SSI655476 TBB655476:TCE655476 TKX655476:TMA655476 TUT655476:TVW655476 UEP655476:UFS655476 UOL655476:UPO655476 UYH655476:UZK655476 VID655476:VJG655476 VRZ655476:VTC655476 WBV655476:WCY655476 WLR655476:WMU655476 WVN655476:WWQ655476 D721012:AQ721012 JB721012:KE721012 SX721012:UA721012 ACT721012:ADW721012 AMP721012:ANS721012 AWL721012:AXO721012 BGH721012:BHK721012 BQD721012:BRG721012 BZZ721012:CBC721012 CJV721012:CKY721012 CTR721012:CUU721012 DDN721012:DEQ721012 DNJ721012:DOM721012 DXF721012:DYI721012 EHB721012:EIE721012 EQX721012:ESA721012 FAT721012:FBW721012 FKP721012:FLS721012 FUL721012:FVO721012 GEH721012:GFK721012 GOD721012:GPG721012 GXZ721012:GZC721012 HHV721012:HIY721012 HRR721012:HSU721012 IBN721012:ICQ721012 ILJ721012:IMM721012 IVF721012:IWI721012 JFB721012:JGE721012 JOX721012:JQA721012 JYT721012:JZW721012 KIP721012:KJS721012 KSL721012:KTO721012 LCH721012:LDK721012 LMD721012:LNG721012 LVZ721012:LXC721012 MFV721012:MGY721012 MPR721012:MQU721012 MZN721012:NAQ721012 NJJ721012:NKM721012 NTF721012:NUI721012 ODB721012:OEE721012 OMX721012:OOA721012 OWT721012:OXW721012 PGP721012:PHS721012 PQL721012:PRO721012 QAH721012:QBK721012 QKD721012:QLG721012 QTZ721012:QVC721012 RDV721012:REY721012 RNR721012:ROU721012 RXN721012:RYQ721012 SHJ721012:SIM721012 SRF721012:SSI721012 TBB721012:TCE721012 TKX721012:TMA721012 TUT721012:TVW721012 UEP721012:UFS721012 UOL721012:UPO721012 UYH721012:UZK721012 VID721012:VJG721012 VRZ721012:VTC721012 WBV721012:WCY721012 WLR721012:WMU721012 WVN721012:WWQ721012 D786548:AQ786548 JB786548:KE786548 SX786548:UA786548 ACT786548:ADW786548 AMP786548:ANS786548 AWL786548:AXO786548 BGH786548:BHK786548 BQD786548:BRG786548 BZZ786548:CBC786548 CJV786548:CKY786548 CTR786548:CUU786548 DDN786548:DEQ786548 DNJ786548:DOM786548 DXF786548:DYI786548 EHB786548:EIE786548 EQX786548:ESA786548 FAT786548:FBW786548 FKP786548:FLS786548 FUL786548:FVO786548 GEH786548:GFK786548 GOD786548:GPG786548 GXZ786548:GZC786548 HHV786548:HIY786548 HRR786548:HSU786548 IBN786548:ICQ786548 ILJ786548:IMM786548 IVF786548:IWI786548 JFB786548:JGE786548 JOX786548:JQA786548 JYT786548:JZW786548 KIP786548:KJS786548 KSL786548:KTO786548 LCH786548:LDK786548 LMD786548:LNG786548 LVZ786548:LXC786548 MFV786548:MGY786548 MPR786548:MQU786548 MZN786548:NAQ786548 NJJ786548:NKM786548 NTF786548:NUI786548 ODB786548:OEE786548 OMX786548:OOA786548 OWT786548:OXW786548 PGP786548:PHS786548 PQL786548:PRO786548 QAH786548:QBK786548 QKD786548:QLG786548 QTZ786548:QVC786548 RDV786548:REY786548 RNR786548:ROU786548 RXN786548:RYQ786548 SHJ786548:SIM786548 SRF786548:SSI786548 TBB786548:TCE786548 TKX786548:TMA786548 TUT786548:TVW786548 UEP786548:UFS786548 UOL786548:UPO786548 UYH786548:UZK786548 VID786548:VJG786548 VRZ786548:VTC786548 WBV786548:WCY786548 WLR786548:WMU786548 WVN786548:WWQ786548 D852084:AQ852084 JB852084:KE852084 SX852084:UA852084 ACT852084:ADW852084 AMP852084:ANS852084 AWL852084:AXO852084 BGH852084:BHK852084 BQD852084:BRG852084 BZZ852084:CBC852084 CJV852084:CKY852084 CTR852084:CUU852084 DDN852084:DEQ852084 DNJ852084:DOM852084 DXF852084:DYI852084 EHB852084:EIE852084 EQX852084:ESA852084 FAT852084:FBW852084 FKP852084:FLS852084 FUL852084:FVO852084 GEH852084:GFK852084 GOD852084:GPG852084 GXZ852084:GZC852084 HHV852084:HIY852084 HRR852084:HSU852084 IBN852084:ICQ852084 ILJ852084:IMM852084 IVF852084:IWI852084 JFB852084:JGE852084 JOX852084:JQA852084 JYT852084:JZW852084 KIP852084:KJS852084 KSL852084:KTO852084 LCH852084:LDK852084 LMD852084:LNG852084 LVZ852084:LXC852084 MFV852084:MGY852084 MPR852084:MQU852084 MZN852084:NAQ852084 NJJ852084:NKM852084 NTF852084:NUI852084 ODB852084:OEE852084 OMX852084:OOA852084 OWT852084:OXW852084 PGP852084:PHS852084 PQL852084:PRO852084 QAH852084:QBK852084 QKD852084:QLG852084 QTZ852084:QVC852084 RDV852084:REY852084 RNR852084:ROU852084 RXN852084:RYQ852084 SHJ852084:SIM852084 SRF852084:SSI852084 TBB852084:TCE852084 TKX852084:TMA852084 TUT852084:TVW852084 UEP852084:UFS852084 UOL852084:UPO852084 UYH852084:UZK852084 VID852084:VJG852084 VRZ852084:VTC852084 WBV852084:WCY852084 WLR852084:WMU852084 WVN852084:WWQ852084 D917620:AQ917620 JB917620:KE917620 SX917620:UA917620 ACT917620:ADW917620 AMP917620:ANS917620 AWL917620:AXO917620 BGH917620:BHK917620 BQD917620:BRG917620 BZZ917620:CBC917620 CJV917620:CKY917620 CTR917620:CUU917620 DDN917620:DEQ917620 DNJ917620:DOM917620 DXF917620:DYI917620 EHB917620:EIE917620 EQX917620:ESA917620 FAT917620:FBW917620 FKP917620:FLS917620 FUL917620:FVO917620 GEH917620:GFK917620 GOD917620:GPG917620 GXZ917620:GZC917620 HHV917620:HIY917620 HRR917620:HSU917620 IBN917620:ICQ917620 ILJ917620:IMM917620 IVF917620:IWI917620 JFB917620:JGE917620 JOX917620:JQA917620 JYT917620:JZW917620 KIP917620:KJS917620 KSL917620:KTO917620 LCH917620:LDK917620 LMD917620:LNG917620 LVZ917620:LXC917620 MFV917620:MGY917620 MPR917620:MQU917620 MZN917620:NAQ917620 NJJ917620:NKM917620 NTF917620:NUI917620 ODB917620:OEE917620 OMX917620:OOA917620 OWT917620:OXW917620 PGP917620:PHS917620 PQL917620:PRO917620 QAH917620:QBK917620 QKD917620:QLG917620 QTZ917620:QVC917620 RDV917620:REY917620 RNR917620:ROU917620 RXN917620:RYQ917620 SHJ917620:SIM917620 SRF917620:SSI917620 TBB917620:TCE917620 TKX917620:TMA917620 TUT917620:TVW917620 UEP917620:UFS917620 UOL917620:UPO917620 UYH917620:UZK917620 VID917620:VJG917620 VRZ917620:VTC917620 WBV917620:WCY917620 WLR917620:WMU917620 WVN917620:WWQ917620 D983156:AQ983156 JB983156:KE983156 SX983156:UA983156 ACT983156:ADW983156 AMP983156:ANS983156 AWL983156:AXO983156 BGH983156:BHK983156 BQD983156:BRG983156 BZZ983156:CBC983156 CJV983156:CKY983156 CTR983156:CUU983156 DDN983156:DEQ983156 DNJ983156:DOM983156 DXF983156:DYI983156 EHB983156:EIE983156 EQX983156:ESA983156 FAT983156:FBW983156 FKP983156:FLS983156 FUL983156:FVO983156 GEH983156:GFK983156 GOD983156:GPG983156 GXZ983156:GZC983156 HHV983156:HIY983156 HRR983156:HSU983156 IBN983156:ICQ983156 ILJ983156:IMM983156 IVF983156:IWI983156 JFB983156:JGE983156 JOX983156:JQA983156 JYT983156:JZW983156 KIP983156:KJS983156 KSL983156:KTO983156 LCH983156:LDK983156 LMD983156:LNG983156 LVZ983156:LXC983156 MFV983156:MGY983156 MPR983156:MQU983156 MZN983156:NAQ983156 NJJ983156:NKM983156 NTF983156:NUI983156 ODB983156:OEE983156 OMX983156:OOA983156 OWT983156:OXW983156 PGP983156:PHS983156 PQL983156:PRO983156 QAH983156:QBK983156 QKD983156:QLG983156 QTZ983156:QVC983156 RDV983156:REY983156 RNR983156:ROU983156 RXN983156:RYQ983156 SHJ983156:SIM983156 SRF983156:SSI983156 TBB983156:TCE983156 TKX983156:TMA983156 TUT983156:TVW983156 UEP983156:UFS983156 UOL983156:UPO983156 UYH983156:UZK983156 VID983156:VJG983156 VRZ983156:VTC983156 WBV983156:WCY983156 WLR983156:WMU983156 WVN983156:WWQ983156 UEP157:UFS157 D65650:AQ65650 JB65650:KE65650 SX65650:UA65650 ACT65650:ADW65650 AMP65650:ANS65650 AWL65650:AXO65650 BGH65650:BHK65650 BQD65650:BRG65650 BZZ65650:CBC65650 CJV65650:CKY65650 CTR65650:CUU65650 DDN65650:DEQ65650 DNJ65650:DOM65650 DXF65650:DYI65650 EHB65650:EIE65650 EQX65650:ESA65650 FAT65650:FBW65650 FKP65650:FLS65650 FUL65650:FVO65650 GEH65650:GFK65650 GOD65650:GPG65650 GXZ65650:GZC65650 HHV65650:HIY65650 HRR65650:HSU65650 IBN65650:ICQ65650 ILJ65650:IMM65650 IVF65650:IWI65650 JFB65650:JGE65650 JOX65650:JQA65650 JYT65650:JZW65650 KIP65650:KJS65650 KSL65650:KTO65650 LCH65650:LDK65650 LMD65650:LNG65650 LVZ65650:LXC65650 MFV65650:MGY65650 MPR65650:MQU65650 MZN65650:NAQ65650 NJJ65650:NKM65650 NTF65650:NUI65650 ODB65650:OEE65650 OMX65650:OOA65650 OWT65650:OXW65650 PGP65650:PHS65650 PQL65650:PRO65650 QAH65650:QBK65650 QKD65650:QLG65650 QTZ65650:QVC65650 RDV65650:REY65650 RNR65650:ROU65650 RXN65650:RYQ65650 SHJ65650:SIM65650 SRF65650:SSI65650 TBB65650:TCE65650 TKX65650:TMA65650 TUT65650:TVW65650 UEP65650:UFS65650 UOL65650:UPO65650 UYH65650:UZK65650 VID65650:VJG65650 VRZ65650:VTC65650 WBV65650:WCY65650 WLR65650:WMU65650 WVN65650:WWQ65650 D131186:AQ131186 JB131186:KE131186 SX131186:UA131186 ACT131186:ADW131186 AMP131186:ANS131186 AWL131186:AXO131186 BGH131186:BHK131186 BQD131186:BRG131186 BZZ131186:CBC131186 CJV131186:CKY131186 CTR131186:CUU131186 DDN131186:DEQ131186 DNJ131186:DOM131186 DXF131186:DYI131186 EHB131186:EIE131186 EQX131186:ESA131186 FAT131186:FBW131186 FKP131186:FLS131186 FUL131186:FVO131186 GEH131186:GFK131186 GOD131186:GPG131186 GXZ131186:GZC131186 HHV131186:HIY131186 HRR131186:HSU131186 IBN131186:ICQ131186 ILJ131186:IMM131186 IVF131186:IWI131186 JFB131186:JGE131186 JOX131186:JQA131186 JYT131186:JZW131186 KIP131186:KJS131186 KSL131186:KTO131186 LCH131186:LDK131186 LMD131186:LNG131186 LVZ131186:LXC131186 MFV131186:MGY131186 MPR131186:MQU131186 MZN131186:NAQ131186 NJJ131186:NKM131186 NTF131186:NUI131186 ODB131186:OEE131186 OMX131186:OOA131186 OWT131186:OXW131186 PGP131186:PHS131186 PQL131186:PRO131186 QAH131186:QBK131186 QKD131186:QLG131186 QTZ131186:QVC131186 RDV131186:REY131186 RNR131186:ROU131186 RXN131186:RYQ131186 SHJ131186:SIM131186 SRF131186:SSI131186 TBB131186:TCE131186 TKX131186:TMA131186 TUT131186:TVW131186 UEP131186:UFS131186 UOL131186:UPO131186 UYH131186:UZK131186 VID131186:VJG131186 VRZ131186:VTC131186 WBV131186:WCY131186 WLR131186:WMU131186 WVN131186:WWQ131186 D196722:AQ196722 JB196722:KE196722 SX196722:UA196722 ACT196722:ADW196722 AMP196722:ANS196722 AWL196722:AXO196722 BGH196722:BHK196722 BQD196722:BRG196722 BZZ196722:CBC196722 CJV196722:CKY196722 CTR196722:CUU196722 DDN196722:DEQ196722 DNJ196722:DOM196722 DXF196722:DYI196722 EHB196722:EIE196722 EQX196722:ESA196722 FAT196722:FBW196722 FKP196722:FLS196722 FUL196722:FVO196722 GEH196722:GFK196722 GOD196722:GPG196722 GXZ196722:GZC196722 HHV196722:HIY196722 HRR196722:HSU196722 IBN196722:ICQ196722 ILJ196722:IMM196722 IVF196722:IWI196722 JFB196722:JGE196722 JOX196722:JQA196722 JYT196722:JZW196722 KIP196722:KJS196722 KSL196722:KTO196722 LCH196722:LDK196722 LMD196722:LNG196722 LVZ196722:LXC196722 MFV196722:MGY196722 MPR196722:MQU196722 MZN196722:NAQ196722 NJJ196722:NKM196722 NTF196722:NUI196722 ODB196722:OEE196722 OMX196722:OOA196722 OWT196722:OXW196722 PGP196722:PHS196722 PQL196722:PRO196722 QAH196722:QBK196722 QKD196722:QLG196722 QTZ196722:QVC196722 RDV196722:REY196722 RNR196722:ROU196722 RXN196722:RYQ196722 SHJ196722:SIM196722 SRF196722:SSI196722 TBB196722:TCE196722 TKX196722:TMA196722 TUT196722:TVW196722 UEP196722:UFS196722 UOL196722:UPO196722 UYH196722:UZK196722 VID196722:VJG196722 VRZ196722:VTC196722 WBV196722:WCY196722 WLR196722:WMU196722 WVN196722:WWQ196722 D262258:AQ262258 JB262258:KE262258 SX262258:UA262258 ACT262258:ADW262258 AMP262258:ANS262258 AWL262258:AXO262258 BGH262258:BHK262258 BQD262258:BRG262258 BZZ262258:CBC262258 CJV262258:CKY262258 CTR262258:CUU262258 DDN262258:DEQ262258 DNJ262258:DOM262258 DXF262258:DYI262258 EHB262258:EIE262258 EQX262258:ESA262258 FAT262258:FBW262258 FKP262258:FLS262258 FUL262258:FVO262258 GEH262258:GFK262258 GOD262258:GPG262258 GXZ262258:GZC262258 HHV262258:HIY262258 HRR262258:HSU262258 IBN262258:ICQ262258 ILJ262258:IMM262258 IVF262258:IWI262258 JFB262258:JGE262258 JOX262258:JQA262258 JYT262258:JZW262258 KIP262258:KJS262258 KSL262258:KTO262258 LCH262258:LDK262258 LMD262258:LNG262258 LVZ262258:LXC262258 MFV262258:MGY262258 MPR262258:MQU262258 MZN262258:NAQ262258 NJJ262258:NKM262258 NTF262258:NUI262258 ODB262258:OEE262258 OMX262258:OOA262258 OWT262258:OXW262258 PGP262258:PHS262258 PQL262258:PRO262258 QAH262258:QBK262258 QKD262258:QLG262258 QTZ262258:QVC262258 RDV262258:REY262258 RNR262258:ROU262258 RXN262258:RYQ262258 SHJ262258:SIM262258 SRF262258:SSI262258 TBB262258:TCE262258 TKX262258:TMA262258 TUT262258:TVW262258 UEP262258:UFS262258 UOL262258:UPO262258 UYH262258:UZK262258 VID262258:VJG262258 VRZ262258:VTC262258 WBV262258:WCY262258 WLR262258:WMU262258 WVN262258:WWQ262258 D327794:AQ327794 JB327794:KE327794 SX327794:UA327794 ACT327794:ADW327794 AMP327794:ANS327794 AWL327794:AXO327794 BGH327794:BHK327794 BQD327794:BRG327794 BZZ327794:CBC327794 CJV327794:CKY327794 CTR327794:CUU327794 DDN327794:DEQ327794 DNJ327794:DOM327794 DXF327794:DYI327794 EHB327794:EIE327794 EQX327794:ESA327794 FAT327794:FBW327794 FKP327794:FLS327794 FUL327794:FVO327794 GEH327794:GFK327794 GOD327794:GPG327794 GXZ327794:GZC327794 HHV327794:HIY327794 HRR327794:HSU327794 IBN327794:ICQ327794 ILJ327794:IMM327794 IVF327794:IWI327794 JFB327794:JGE327794 JOX327794:JQA327794 JYT327794:JZW327794 KIP327794:KJS327794 KSL327794:KTO327794 LCH327794:LDK327794 LMD327794:LNG327794 LVZ327794:LXC327794 MFV327794:MGY327794 MPR327794:MQU327794 MZN327794:NAQ327794 NJJ327794:NKM327794 NTF327794:NUI327794 ODB327794:OEE327794 OMX327794:OOA327794 OWT327794:OXW327794 PGP327794:PHS327794 PQL327794:PRO327794 QAH327794:QBK327794 QKD327794:QLG327794 QTZ327794:QVC327794 RDV327794:REY327794 RNR327794:ROU327794 RXN327794:RYQ327794 SHJ327794:SIM327794 SRF327794:SSI327794 TBB327794:TCE327794 TKX327794:TMA327794 TUT327794:TVW327794 UEP327794:UFS327794 UOL327794:UPO327794 UYH327794:UZK327794 VID327794:VJG327794 VRZ327794:VTC327794 WBV327794:WCY327794 WLR327794:WMU327794 WVN327794:WWQ327794 D393330:AQ393330 JB393330:KE393330 SX393330:UA393330 ACT393330:ADW393330 AMP393330:ANS393330 AWL393330:AXO393330 BGH393330:BHK393330 BQD393330:BRG393330 BZZ393330:CBC393330 CJV393330:CKY393330 CTR393330:CUU393330 DDN393330:DEQ393330 DNJ393330:DOM393330 DXF393330:DYI393330 EHB393330:EIE393330 EQX393330:ESA393330 FAT393330:FBW393330 FKP393330:FLS393330 FUL393330:FVO393330 GEH393330:GFK393330 GOD393330:GPG393330 GXZ393330:GZC393330 HHV393330:HIY393330 HRR393330:HSU393330 IBN393330:ICQ393330 ILJ393330:IMM393330 IVF393330:IWI393330 JFB393330:JGE393330 JOX393330:JQA393330 JYT393330:JZW393330 KIP393330:KJS393330 KSL393330:KTO393330 LCH393330:LDK393330 LMD393330:LNG393330 LVZ393330:LXC393330 MFV393330:MGY393330 MPR393330:MQU393330 MZN393330:NAQ393330 NJJ393330:NKM393330 NTF393330:NUI393330 ODB393330:OEE393330 OMX393330:OOA393330 OWT393330:OXW393330 PGP393330:PHS393330 PQL393330:PRO393330 QAH393330:QBK393330 QKD393330:QLG393330 QTZ393330:QVC393330 RDV393330:REY393330 RNR393330:ROU393330 RXN393330:RYQ393330 SHJ393330:SIM393330 SRF393330:SSI393330 TBB393330:TCE393330 TKX393330:TMA393330 TUT393330:TVW393330 UEP393330:UFS393330 UOL393330:UPO393330 UYH393330:UZK393330 VID393330:VJG393330 VRZ393330:VTC393330 WBV393330:WCY393330 WLR393330:WMU393330 WVN393330:WWQ393330 D458866:AQ458866 JB458866:KE458866 SX458866:UA458866 ACT458866:ADW458866 AMP458866:ANS458866 AWL458866:AXO458866 BGH458866:BHK458866 BQD458866:BRG458866 BZZ458866:CBC458866 CJV458866:CKY458866 CTR458866:CUU458866 DDN458866:DEQ458866 DNJ458866:DOM458866 DXF458866:DYI458866 EHB458866:EIE458866 EQX458866:ESA458866 FAT458866:FBW458866 FKP458866:FLS458866 FUL458866:FVO458866 GEH458866:GFK458866 GOD458866:GPG458866 GXZ458866:GZC458866 HHV458866:HIY458866 HRR458866:HSU458866 IBN458866:ICQ458866 ILJ458866:IMM458866 IVF458866:IWI458866 JFB458866:JGE458866 JOX458866:JQA458866 JYT458866:JZW458866 KIP458866:KJS458866 KSL458866:KTO458866 LCH458866:LDK458866 LMD458866:LNG458866 LVZ458866:LXC458866 MFV458866:MGY458866 MPR458866:MQU458866 MZN458866:NAQ458866 NJJ458866:NKM458866 NTF458866:NUI458866 ODB458866:OEE458866 OMX458866:OOA458866 OWT458866:OXW458866 PGP458866:PHS458866 PQL458866:PRO458866 QAH458866:QBK458866 QKD458866:QLG458866 QTZ458866:QVC458866 RDV458866:REY458866 RNR458866:ROU458866 RXN458866:RYQ458866 SHJ458866:SIM458866 SRF458866:SSI458866 TBB458866:TCE458866 TKX458866:TMA458866 TUT458866:TVW458866 UEP458866:UFS458866 UOL458866:UPO458866 UYH458866:UZK458866 VID458866:VJG458866 VRZ458866:VTC458866 WBV458866:WCY458866 WLR458866:WMU458866 WVN458866:WWQ458866 D524402:AQ524402 JB524402:KE524402 SX524402:UA524402 ACT524402:ADW524402 AMP524402:ANS524402 AWL524402:AXO524402 BGH524402:BHK524402 BQD524402:BRG524402 BZZ524402:CBC524402 CJV524402:CKY524402 CTR524402:CUU524402 DDN524402:DEQ524402 DNJ524402:DOM524402 DXF524402:DYI524402 EHB524402:EIE524402 EQX524402:ESA524402 FAT524402:FBW524402 FKP524402:FLS524402 FUL524402:FVO524402 GEH524402:GFK524402 GOD524402:GPG524402 GXZ524402:GZC524402 HHV524402:HIY524402 HRR524402:HSU524402 IBN524402:ICQ524402 ILJ524402:IMM524402 IVF524402:IWI524402 JFB524402:JGE524402 JOX524402:JQA524402 JYT524402:JZW524402 KIP524402:KJS524402 KSL524402:KTO524402 LCH524402:LDK524402 LMD524402:LNG524402 LVZ524402:LXC524402 MFV524402:MGY524402 MPR524402:MQU524402 MZN524402:NAQ524402 NJJ524402:NKM524402 NTF524402:NUI524402 ODB524402:OEE524402 OMX524402:OOA524402 OWT524402:OXW524402 PGP524402:PHS524402 PQL524402:PRO524402 QAH524402:QBK524402 QKD524402:QLG524402 QTZ524402:QVC524402 RDV524402:REY524402 RNR524402:ROU524402 RXN524402:RYQ524402 SHJ524402:SIM524402 SRF524402:SSI524402 TBB524402:TCE524402 TKX524402:TMA524402 TUT524402:TVW524402 UEP524402:UFS524402 UOL524402:UPO524402 UYH524402:UZK524402 VID524402:VJG524402 VRZ524402:VTC524402 WBV524402:WCY524402 WLR524402:WMU524402 WVN524402:WWQ524402 D589938:AQ589938 JB589938:KE589938 SX589938:UA589938 ACT589938:ADW589938 AMP589938:ANS589938 AWL589938:AXO589938 BGH589938:BHK589938 BQD589938:BRG589938 BZZ589938:CBC589938 CJV589938:CKY589938 CTR589938:CUU589938 DDN589938:DEQ589938 DNJ589938:DOM589938 DXF589938:DYI589938 EHB589938:EIE589938 EQX589938:ESA589938 FAT589938:FBW589938 FKP589938:FLS589938 FUL589938:FVO589938 GEH589938:GFK589938 GOD589938:GPG589938 GXZ589938:GZC589938 HHV589938:HIY589938 HRR589938:HSU589938 IBN589938:ICQ589938 ILJ589938:IMM589938 IVF589938:IWI589938 JFB589938:JGE589938 JOX589938:JQA589938 JYT589938:JZW589938 KIP589938:KJS589938 KSL589938:KTO589938 LCH589938:LDK589938 LMD589938:LNG589938 LVZ589938:LXC589938 MFV589938:MGY589938 MPR589938:MQU589938 MZN589938:NAQ589938 NJJ589938:NKM589938 NTF589938:NUI589938 ODB589938:OEE589938 OMX589938:OOA589938 OWT589938:OXW589938 PGP589938:PHS589938 PQL589938:PRO589938 QAH589938:QBK589938 QKD589938:QLG589938 QTZ589938:QVC589938 RDV589938:REY589938 RNR589938:ROU589938 RXN589938:RYQ589938 SHJ589938:SIM589938 SRF589938:SSI589938 TBB589938:TCE589938 TKX589938:TMA589938 TUT589938:TVW589938 UEP589938:UFS589938 UOL589938:UPO589938 UYH589938:UZK589938 VID589938:VJG589938 VRZ589938:VTC589938 WBV589938:WCY589938 WLR589938:WMU589938 WVN589938:WWQ589938 D655474:AQ655474 JB655474:KE655474 SX655474:UA655474 ACT655474:ADW655474 AMP655474:ANS655474 AWL655474:AXO655474 BGH655474:BHK655474 BQD655474:BRG655474 BZZ655474:CBC655474 CJV655474:CKY655474 CTR655474:CUU655474 DDN655474:DEQ655474 DNJ655474:DOM655474 DXF655474:DYI655474 EHB655474:EIE655474 EQX655474:ESA655474 FAT655474:FBW655474 FKP655474:FLS655474 FUL655474:FVO655474 GEH655474:GFK655474 GOD655474:GPG655474 GXZ655474:GZC655474 HHV655474:HIY655474 HRR655474:HSU655474 IBN655474:ICQ655474 ILJ655474:IMM655474 IVF655474:IWI655474 JFB655474:JGE655474 JOX655474:JQA655474 JYT655474:JZW655474 KIP655474:KJS655474 KSL655474:KTO655474 LCH655474:LDK655474 LMD655474:LNG655474 LVZ655474:LXC655474 MFV655474:MGY655474 MPR655474:MQU655474 MZN655474:NAQ655474 NJJ655474:NKM655474 NTF655474:NUI655474 ODB655474:OEE655474 OMX655474:OOA655474 OWT655474:OXW655474 PGP655474:PHS655474 PQL655474:PRO655474 QAH655474:QBK655474 QKD655474:QLG655474 QTZ655474:QVC655474 RDV655474:REY655474 RNR655474:ROU655474 RXN655474:RYQ655474 SHJ655474:SIM655474 SRF655474:SSI655474 TBB655474:TCE655474 TKX655474:TMA655474 TUT655474:TVW655474 UEP655474:UFS655474 UOL655474:UPO655474 UYH655474:UZK655474 VID655474:VJG655474 VRZ655474:VTC655474 WBV655474:WCY655474 WLR655474:WMU655474 WVN655474:WWQ655474 D721010:AQ721010 JB721010:KE721010 SX721010:UA721010 ACT721010:ADW721010 AMP721010:ANS721010 AWL721010:AXO721010 BGH721010:BHK721010 BQD721010:BRG721010 BZZ721010:CBC721010 CJV721010:CKY721010 CTR721010:CUU721010 DDN721010:DEQ721010 DNJ721010:DOM721010 DXF721010:DYI721010 EHB721010:EIE721010 EQX721010:ESA721010 FAT721010:FBW721010 FKP721010:FLS721010 FUL721010:FVO721010 GEH721010:GFK721010 GOD721010:GPG721010 GXZ721010:GZC721010 HHV721010:HIY721010 HRR721010:HSU721010 IBN721010:ICQ721010 ILJ721010:IMM721010 IVF721010:IWI721010 JFB721010:JGE721010 JOX721010:JQA721010 JYT721010:JZW721010 KIP721010:KJS721010 KSL721010:KTO721010 LCH721010:LDK721010 LMD721010:LNG721010 LVZ721010:LXC721010 MFV721010:MGY721010 MPR721010:MQU721010 MZN721010:NAQ721010 NJJ721010:NKM721010 NTF721010:NUI721010 ODB721010:OEE721010 OMX721010:OOA721010 OWT721010:OXW721010 PGP721010:PHS721010 PQL721010:PRO721010 QAH721010:QBK721010 QKD721010:QLG721010 QTZ721010:QVC721010 RDV721010:REY721010 RNR721010:ROU721010 RXN721010:RYQ721010 SHJ721010:SIM721010 SRF721010:SSI721010 TBB721010:TCE721010 TKX721010:TMA721010 TUT721010:TVW721010 UEP721010:UFS721010 UOL721010:UPO721010 UYH721010:UZK721010 VID721010:VJG721010 VRZ721010:VTC721010 WBV721010:WCY721010 WLR721010:WMU721010 WVN721010:WWQ721010 D786546:AQ786546 JB786546:KE786546 SX786546:UA786546 ACT786546:ADW786546 AMP786546:ANS786546 AWL786546:AXO786546 BGH786546:BHK786546 BQD786546:BRG786546 BZZ786546:CBC786546 CJV786546:CKY786546 CTR786546:CUU786546 DDN786546:DEQ786546 DNJ786546:DOM786546 DXF786546:DYI786546 EHB786546:EIE786546 EQX786546:ESA786546 FAT786546:FBW786546 FKP786546:FLS786546 FUL786546:FVO786546 GEH786546:GFK786546 GOD786546:GPG786546 GXZ786546:GZC786546 HHV786546:HIY786546 HRR786546:HSU786546 IBN786546:ICQ786546 ILJ786546:IMM786546 IVF786546:IWI786546 JFB786546:JGE786546 JOX786546:JQA786546 JYT786546:JZW786546 KIP786546:KJS786546 KSL786546:KTO786546 LCH786546:LDK786546 LMD786546:LNG786546 LVZ786546:LXC786546 MFV786546:MGY786546 MPR786546:MQU786546 MZN786546:NAQ786546 NJJ786546:NKM786546 NTF786546:NUI786546 ODB786546:OEE786546 OMX786546:OOA786546 OWT786546:OXW786546 PGP786546:PHS786546 PQL786546:PRO786546 QAH786546:QBK786546 QKD786546:QLG786546 QTZ786546:QVC786546 RDV786546:REY786546 RNR786546:ROU786546 RXN786546:RYQ786546 SHJ786546:SIM786546 SRF786546:SSI786546 TBB786546:TCE786546 TKX786546:TMA786546 TUT786546:TVW786546 UEP786546:UFS786546 UOL786546:UPO786546 UYH786546:UZK786546 VID786546:VJG786546 VRZ786546:VTC786546 WBV786546:WCY786546 WLR786546:WMU786546 WVN786546:WWQ786546 D852082:AQ852082 JB852082:KE852082 SX852082:UA852082 ACT852082:ADW852082 AMP852082:ANS852082 AWL852082:AXO852082 BGH852082:BHK852082 BQD852082:BRG852082 BZZ852082:CBC852082 CJV852082:CKY852082 CTR852082:CUU852082 DDN852082:DEQ852082 DNJ852082:DOM852082 DXF852082:DYI852082 EHB852082:EIE852082 EQX852082:ESA852082 FAT852082:FBW852082 FKP852082:FLS852082 FUL852082:FVO852082 GEH852082:GFK852082 GOD852082:GPG852082 GXZ852082:GZC852082 HHV852082:HIY852082 HRR852082:HSU852082 IBN852082:ICQ852082 ILJ852082:IMM852082 IVF852082:IWI852082 JFB852082:JGE852082 JOX852082:JQA852082 JYT852082:JZW852082 KIP852082:KJS852082 KSL852082:KTO852082 LCH852082:LDK852082 LMD852082:LNG852082 LVZ852082:LXC852082 MFV852082:MGY852082 MPR852082:MQU852082 MZN852082:NAQ852082 NJJ852082:NKM852082 NTF852082:NUI852082 ODB852082:OEE852082 OMX852082:OOA852082 OWT852082:OXW852082 PGP852082:PHS852082 PQL852082:PRO852082 QAH852082:QBK852082 QKD852082:QLG852082 QTZ852082:QVC852082 RDV852082:REY852082 RNR852082:ROU852082 RXN852082:RYQ852082 SHJ852082:SIM852082 SRF852082:SSI852082 TBB852082:TCE852082 TKX852082:TMA852082 TUT852082:TVW852082 UEP852082:UFS852082 UOL852082:UPO852082 UYH852082:UZK852082 VID852082:VJG852082 VRZ852082:VTC852082 WBV852082:WCY852082 WLR852082:WMU852082 WVN852082:WWQ852082 D917618:AQ917618 JB917618:KE917618 SX917618:UA917618 ACT917618:ADW917618 AMP917618:ANS917618 AWL917618:AXO917618 BGH917618:BHK917618 BQD917618:BRG917618 BZZ917618:CBC917618 CJV917618:CKY917618 CTR917618:CUU917618 DDN917618:DEQ917618 DNJ917618:DOM917618 DXF917618:DYI917618 EHB917618:EIE917618 EQX917618:ESA917618 FAT917618:FBW917618 FKP917618:FLS917618 FUL917618:FVO917618 GEH917618:GFK917618 GOD917618:GPG917618 GXZ917618:GZC917618 HHV917618:HIY917618 HRR917618:HSU917618 IBN917618:ICQ917618 ILJ917618:IMM917618 IVF917618:IWI917618 JFB917618:JGE917618 JOX917618:JQA917618 JYT917618:JZW917618 KIP917618:KJS917618 KSL917618:KTO917618 LCH917618:LDK917618 LMD917618:LNG917618 LVZ917618:LXC917618 MFV917618:MGY917618 MPR917618:MQU917618 MZN917618:NAQ917618 NJJ917618:NKM917618 NTF917618:NUI917618 ODB917618:OEE917618 OMX917618:OOA917618 OWT917618:OXW917618 PGP917618:PHS917618 PQL917618:PRO917618 QAH917618:QBK917618 QKD917618:QLG917618 QTZ917618:QVC917618 RDV917618:REY917618 RNR917618:ROU917618 RXN917618:RYQ917618 SHJ917618:SIM917618 SRF917618:SSI917618 TBB917618:TCE917618 TKX917618:TMA917618 TUT917618:TVW917618 UEP917618:UFS917618 UOL917618:UPO917618 UYH917618:UZK917618 VID917618:VJG917618 VRZ917618:VTC917618 WBV917618:WCY917618 WLR917618:WMU917618 WVN917618:WWQ917618 D983154:AQ983154 JB983154:KE983154 SX983154:UA983154 ACT983154:ADW983154 AMP983154:ANS983154 AWL983154:AXO983154 BGH983154:BHK983154 BQD983154:BRG983154 BZZ983154:CBC983154 CJV983154:CKY983154 CTR983154:CUU983154 DDN983154:DEQ983154 DNJ983154:DOM983154 DXF983154:DYI983154 EHB983154:EIE983154 EQX983154:ESA983154 FAT983154:FBW983154 FKP983154:FLS983154 FUL983154:FVO983154 GEH983154:GFK983154 GOD983154:GPG983154 GXZ983154:GZC983154 HHV983154:HIY983154 HRR983154:HSU983154 IBN983154:ICQ983154 ILJ983154:IMM983154 IVF983154:IWI983154 JFB983154:JGE983154 JOX983154:JQA983154 JYT983154:JZW983154 KIP983154:KJS983154 KSL983154:KTO983154 LCH983154:LDK983154 LMD983154:LNG983154 LVZ983154:LXC983154 MFV983154:MGY983154 MPR983154:MQU983154 MZN983154:NAQ983154 NJJ983154:NKM983154 NTF983154:NUI983154 ODB983154:OEE983154 OMX983154:OOA983154 OWT983154:OXW983154 PGP983154:PHS983154 PQL983154:PRO983154 QAH983154:QBK983154 QKD983154:QLG983154 QTZ983154:QVC983154 RDV983154:REY983154 RNR983154:ROU983154 RXN983154:RYQ983154 SHJ983154:SIM983154 SRF983154:SSI983154 TBB983154:TCE983154 TKX983154:TMA983154 TUT983154:TVW983154 UEP983154:UFS983154 UOL983154:UPO983154 UYH983154:UZK983154 VID983154:VJG983154 VRZ983154:VTC983154 WBV983154:WCY983154 WLR983154:WMU983154 WVN983154:WWQ983154 TKX157:TMA157 JB131:KE133 SX131:UA133 ACT131:ADW133 AMP131:ANS133 AWL131:AXO133 BGH131:BHK133 BQD131:BRG133 BZZ131:CBC133 CJV131:CKY133 CTR131:CUU133 DDN131:DEQ133 DNJ131:DOM133 DXF131:DYI133 EHB131:EIE133 EQX131:ESA133 FAT131:FBW133 FKP131:FLS133 FUL131:FVO133 GEH131:GFK133 GOD131:GPG133 GXZ131:GZC133 HHV131:HIY133 HRR131:HSU133 IBN131:ICQ133 ILJ131:IMM133 IVF131:IWI133 JFB131:JGE133 JOX131:JQA133 JYT131:JZW133 KIP131:KJS133 KSL131:KTO133 LCH131:LDK133 LMD131:LNG133 LVZ131:LXC133 MFV131:MGY133 MPR131:MQU133 MZN131:NAQ133 NJJ131:NKM133 NTF131:NUI133 ODB131:OEE133 OMX131:OOA133 OWT131:OXW133 PGP131:PHS133 PQL131:PRO133 QAH131:QBK133 QKD131:QLG133 QTZ131:QVC133 RDV131:REY133 RNR131:ROU133 RXN131:RYQ133 SHJ131:SIM133 SRF131:SSI133 TBB131:TCE133 TKX131:TMA133 TUT131:TVW133 UEP131:UFS133 UOL131:UPO133 UYH131:UZK133 VID131:VJG133 VRZ131:VTC133 WBV131:WCY133 WLR131:WMU133 WVN131:WWQ133 D65646:AQ65647 JB65646:KE65647 SX65646:UA65647 ACT65646:ADW65647 AMP65646:ANS65647 AWL65646:AXO65647 BGH65646:BHK65647 BQD65646:BRG65647 BZZ65646:CBC65647 CJV65646:CKY65647 CTR65646:CUU65647 DDN65646:DEQ65647 DNJ65646:DOM65647 DXF65646:DYI65647 EHB65646:EIE65647 EQX65646:ESA65647 FAT65646:FBW65647 FKP65646:FLS65647 FUL65646:FVO65647 GEH65646:GFK65647 GOD65646:GPG65647 GXZ65646:GZC65647 HHV65646:HIY65647 HRR65646:HSU65647 IBN65646:ICQ65647 ILJ65646:IMM65647 IVF65646:IWI65647 JFB65646:JGE65647 JOX65646:JQA65647 JYT65646:JZW65647 KIP65646:KJS65647 KSL65646:KTO65647 LCH65646:LDK65647 LMD65646:LNG65647 LVZ65646:LXC65647 MFV65646:MGY65647 MPR65646:MQU65647 MZN65646:NAQ65647 NJJ65646:NKM65647 NTF65646:NUI65647 ODB65646:OEE65647 OMX65646:OOA65647 OWT65646:OXW65647 PGP65646:PHS65647 PQL65646:PRO65647 QAH65646:QBK65647 QKD65646:QLG65647 QTZ65646:QVC65647 RDV65646:REY65647 RNR65646:ROU65647 RXN65646:RYQ65647 SHJ65646:SIM65647 SRF65646:SSI65647 TBB65646:TCE65647 TKX65646:TMA65647 TUT65646:TVW65647 UEP65646:UFS65647 UOL65646:UPO65647 UYH65646:UZK65647 VID65646:VJG65647 VRZ65646:VTC65647 WBV65646:WCY65647 WLR65646:WMU65647 WVN65646:WWQ65647 D131182:AQ131183 JB131182:KE131183 SX131182:UA131183 ACT131182:ADW131183 AMP131182:ANS131183 AWL131182:AXO131183 BGH131182:BHK131183 BQD131182:BRG131183 BZZ131182:CBC131183 CJV131182:CKY131183 CTR131182:CUU131183 DDN131182:DEQ131183 DNJ131182:DOM131183 DXF131182:DYI131183 EHB131182:EIE131183 EQX131182:ESA131183 FAT131182:FBW131183 FKP131182:FLS131183 FUL131182:FVO131183 GEH131182:GFK131183 GOD131182:GPG131183 GXZ131182:GZC131183 HHV131182:HIY131183 HRR131182:HSU131183 IBN131182:ICQ131183 ILJ131182:IMM131183 IVF131182:IWI131183 JFB131182:JGE131183 JOX131182:JQA131183 JYT131182:JZW131183 KIP131182:KJS131183 KSL131182:KTO131183 LCH131182:LDK131183 LMD131182:LNG131183 LVZ131182:LXC131183 MFV131182:MGY131183 MPR131182:MQU131183 MZN131182:NAQ131183 NJJ131182:NKM131183 NTF131182:NUI131183 ODB131182:OEE131183 OMX131182:OOA131183 OWT131182:OXW131183 PGP131182:PHS131183 PQL131182:PRO131183 QAH131182:QBK131183 QKD131182:QLG131183 QTZ131182:QVC131183 RDV131182:REY131183 RNR131182:ROU131183 RXN131182:RYQ131183 SHJ131182:SIM131183 SRF131182:SSI131183 TBB131182:TCE131183 TKX131182:TMA131183 TUT131182:TVW131183 UEP131182:UFS131183 UOL131182:UPO131183 UYH131182:UZK131183 VID131182:VJG131183 VRZ131182:VTC131183 WBV131182:WCY131183 WLR131182:WMU131183 WVN131182:WWQ131183 D196718:AQ196719 JB196718:KE196719 SX196718:UA196719 ACT196718:ADW196719 AMP196718:ANS196719 AWL196718:AXO196719 BGH196718:BHK196719 BQD196718:BRG196719 BZZ196718:CBC196719 CJV196718:CKY196719 CTR196718:CUU196719 DDN196718:DEQ196719 DNJ196718:DOM196719 DXF196718:DYI196719 EHB196718:EIE196719 EQX196718:ESA196719 FAT196718:FBW196719 FKP196718:FLS196719 FUL196718:FVO196719 GEH196718:GFK196719 GOD196718:GPG196719 GXZ196718:GZC196719 HHV196718:HIY196719 HRR196718:HSU196719 IBN196718:ICQ196719 ILJ196718:IMM196719 IVF196718:IWI196719 JFB196718:JGE196719 JOX196718:JQA196719 JYT196718:JZW196719 KIP196718:KJS196719 KSL196718:KTO196719 LCH196718:LDK196719 LMD196718:LNG196719 LVZ196718:LXC196719 MFV196718:MGY196719 MPR196718:MQU196719 MZN196718:NAQ196719 NJJ196718:NKM196719 NTF196718:NUI196719 ODB196718:OEE196719 OMX196718:OOA196719 OWT196718:OXW196719 PGP196718:PHS196719 PQL196718:PRO196719 QAH196718:QBK196719 QKD196718:QLG196719 QTZ196718:QVC196719 RDV196718:REY196719 RNR196718:ROU196719 RXN196718:RYQ196719 SHJ196718:SIM196719 SRF196718:SSI196719 TBB196718:TCE196719 TKX196718:TMA196719 TUT196718:TVW196719 UEP196718:UFS196719 UOL196718:UPO196719 UYH196718:UZK196719 VID196718:VJG196719 VRZ196718:VTC196719 WBV196718:WCY196719 WLR196718:WMU196719 WVN196718:WWQ196719 D262254:AQ262255 JB262254:KE262255 SX262254:UA262255 ACT262254:ADW262255 AMP262254:ANS262255 AWL262254:AXO262255 BGH262254:BHK262255 BQD262254:BRG262255 BZZ262254:CBC262255 CJV262254:CKY262255 CTR262254:CUU262255 DDN262254:DEQ262255 DNJ262254:DOM262255 DXF262254:DYI262255 EHB262254:EIE262255 EQX262254:ESA262255 FAT262254:FBW262255 FKP262254:FLS262255 FUL262254:FVO262255 GEH262254:GFK262255 GOD262254:GPG262255 GXZ262254:GZC262255 HHV262254:HIY262255 HRR262254:HSU262255 IBN262254:ICQ262255 ILJ262254:IMM262255 IVF262254:IWI262255 JFB262254:JGE262255 JOX262254:JQA262255 JYT262254:JZW262255 KIP262254:KJS262255 KSL262254:KTO262255 LCH262254:LDK262255 LMD262254:LNG262255 LVZ262254:LXC262255 MFV262254:MGY262255 MPR262254:MQU262255 MZN262254:NAQ262255 NJJ262254:NKM262255 NTF262254:NUI262255 ODB262254:OEE262255 OMX262254:OOA262255 OWT262254:OXW262255 PGP262254:PHS262255 PQL262254:PRO262255 QAH262254:QBK262255 QKD262254:QLG262255 QTZ262254:QVC262255 RDV262254:REY262255 RNR262254:ROU262255 RXN262254:RYQ262255 SHJ262254:SIM262255 SRF262254:SSI262255 TBB262254:TCE262255 TKX262254:TMA262255 TUT262254:TVW262255 UEP262254:UFS262255 UOL262254:UPO262255 UYH262254:UZK262255 VID262254:VJG262255 VRZ262254:VTC262255 WBV262254:WCY262255 WLR262254:WMU262255 WVN262254:WWQ262255 D327790:AQ327791 JB327790:KE327791 SX327790:UA327791 ACT327790:ADW327791 AMP327790:ANS327791 AWL327790:AXO327791 BGH327790:BHK327791 BQD327790:BRG327791 BZZ327790:CBC327791 CJV327790:CKY327791 CTR327790:CUU327791 DDN327790:DEQ327791 DNJ327790:DOM327791 DXF327790:DYI327791 EHB327790:EIE327791 EQX327790:ESA327791 FAT327790:FBW327791 FKP327790:FLS327791 FUL327790:FVO327791 GEH327790:GFK327791 GOD327790:GPG327791 GXZ327790:GZC327791 HHV327790:HIY327791 HRR327790:HSU327791 IBN327790:ICQ327791 ILJ327790:IMM327791 IVF327790:IWI327791 JFB327790:JGE327791 JOX327790:JQA327791 JYT327790:JZW327791 KIP327790:KJS327791 KSL327790:KTO327791 LCH327790:LDK327791 LMD327790:LNG327791 LVZ327790:LXC327791 MFV327790:MGY327791 MPR327790:MQU327791 MZN327790:NAQ327791 NJJ327790:NKM327791 NTF327790:NUI327791 ODB327790:OEE327791 OMX327790:OOA327791 OWT327790:OXW327791 PGP327790:PHS327791 PQL327790:PRO327791 QAH327790:QBK327791 QKD327790:QLG327791 QTZ327790:QVC327791 RDV327790:REY327791 RNR327790:ROU327791 RXN327790:RYQ327791 SHJ327790:SIM327791 SRF327790:SSI327791 TBB327790:TCE327791 TKX327790:TMA327791 TUT327790:TVW327791 UEP327790:UFS327791 UOL327790:UPO327791 UYH327790:UZK327791 VID327790:VJG327791 VRZ327790:VTC327791 WBV327790:WCY327791 WLR327790:WMU327791 WVN327790:WWQ327791 D393326:AQ393327 JB393326:KE393327 SX393326:UA393327 ACT393326:ADW393327 AMP393326:ANS393327 AWL393326:AXO393327 BGH393326:BHK393327 BQD393326:BRG393327 BZZ393326:CBC393327 CJV393326:CKY393327 CTR393326:CUU393327 DDN393326:DEQ393327 DNJ393326:DOM393327 DXF393326:DYI393327 EHB393326:EIE393327 EQX393326:ESA393327 FAT393326:FBW393327 FKP393326:FLS393327 FUL393326:FVO393327 GEH393326:GFK393327 GOD393326:GPG393327 GXZ393326:GZC393327 HHV393326:HIY393327 HRR393326:HSU393327 IBN393326:ICQ393327 ILJ393326:IMM393327 IVF393326:IWI393327 JFB393326:JGE393327 JOX393326:JQA393327 JYT393326:JZW393327 KIP393326:KJS393327 KSL393326:KTO393327 LCH393326:LDK393327 LMD393326:LNG393327 LVZ393326:LXC393327 MFV393326:MGY393327 MPR393326:MQU393327 MZN393326:NAQ393327 NJJ393326:NKM393327 NTF393326:NUI393327 ODB393326:OEE393327 OMX393326:OOA393327 OWT393326:OXW393327 PGP393326:PHS393327 PQL393326:PRO393327 QAH393326:QBK393327 QKD393326:QLG393327 QTZ393326:QVC393327 RDV393326:REY393327 RNR393326:ROU393327 RXN393326:RYQ393327 SHJ393326:SIM393327 SRF393326:SSI393327 TBB393326:TCE393327 TKX393326:TMA393327 TUT393326:TVW393327 UEP393326:UFS393327 UOL393326:UPO393327 UYH393326:UZK393327 VID393326:VJG393327 VRZ393326:VTC393327 WBV393326:WCY393327 WLR393326:WMU393327 WVN393326:WWQ393327 D458862:AQ458863 JB458862:KE458863 SX458862:UA458863 ACT458862:ADW458863 AMP458862:ANS458863 AWL458862:AXO458863 BGH458862:BHK458863 BQD458862:BRG458863 BZZ458862:CBC458863 CJV458862:CKY458863 CTR458862:CUU458863 DDN458862:DEQ458863 DNJ458862:DOM458863 DXF458862:DYI458863 EHB458862:EIE458863 EQX458862:ESA458863 FAT458862:FBW458863 FKP458862:FLS458863 FUL458862:FVO458863 GEH458862:GFK458863 GOD458862:GPG458863 GXZ458862:GZC458863 HHV458862:HIY458863 HRR458862:HSU458863 IBN458862:ICQ458863 ILJ458862:IMM458863 IVF458862:IWI458863 JFB458862:JGE458863 JOX458862:JQA458863 JYT458862:JZW458863 KIP458862:KJS458863 KSL458862:KTO458863 LCH458862:LDK458863 LMD458862:LNG458863 LVZ458862:LXC458863 MFV458862:MGY458863 MPR458862:MQU458863 MZN458862:NAQ458863 NJJ458862:NKM458863 NTF458862:NUI458863 ODB458862:OEE458863 OMX458862:OOA458863 OWT458862:OXW458863 PGP458862:PHS458863 PQL458862:PRO458863 QAH458862:QBK458863 QKD458862:QLG458863 QTZ458862:QVC458863 RDV458862:REY458863 RNR458862:ROU458863 RXN458862:RYQ458863 SHJ458862:SIM458863 SRF458862:SSI458863 TBB458862:TCE458863 TKX458862:TMA458863 TUT458862:TVW458863 UEP458862:UFS458863 UOL458862:UPO458863 UYH458862:UZK458863 VID458862:VJG458863 VRZ458862:VTC458863 WBV458862:WCY458863 WLR458862:WMU458863 WVN458862:WWQ458863 D524398:AQ524399 JB524398:KE524399 SX524398:UA524399 ACT524398:ADW524399 AMP524398:ANS524399 AWL524398:AXO524399 BGH524398:BHK524399 BQD524398:BRG524399 BZZ524398:CBC524399 CJV524398:CKY524399 CTR524398:CUU524399 DDN524398:DEQ524399 DNJ524398:DOM524399 DXF524398:DYI524399 EHB524398:EIE524399 EQX524398:ESA524399 FAT524398:FBW524399 FKP524398:FLS524399 FUL524398:FVO524399 GEH524398:GFK524399 GOD524398:GPG524399 GXZ524398:GZC524399 HHV524398:HIY524399 HRR524398:HSU524399 IBN524398:ICQ524399 ILJ524398:IMM524399 IVF524398:IWI524399 JFB524398:JGE524399 JOX524398:JQA524399 JYT524398:JZW524399 KIP524398:KJS524399 KSL524398:KTO524399 LCH524398:LDK524399 LMD524398:LNG524399 LVZ524398:LXC524399 MFV524398:MGY524399 MPR524398:MQU524399 MZN524398:NAQ524399 NJJ524398:NKM524399 NTF524398:NUI524399 ODB524398:OEE524399 OMX524398:OOA524399 OWT524398:OXW524399 PGP524398:PHS524399 PQL524398:PRO524399 QAH524398:QBK524399 QKD524398:QLG524399 QTZ524398:QVC524399 RDV524398:REY524399 RNR524398:ROU524399 RXN524398:RYQ524399 SHJ524398:SIM524399 SRF524398:SSI524399 TBB524398:TCE524399 TKX524398:TMA524399 TUT524398:TVW524399 UEP524398:UFS524399 UOL524398:UPO524399 UYH524398:UZK524399 VID524398:VJG524399 VRZ524398:VTC524399 WBV524398:WCY524399 WLR524398:WMU524399 WVN524398:WWQ524399 D589934:AQ589935 JB589934:KE589935 SX589934:UA589935 ACT589934:ADW589935 AMP589934:ANS589935 AWL589934:AXO589935 BGH589934:BHK589935 BQD589934:BRG589935 BZZ589934:CBC589935 CJV589934:CKY589935 CTR589934:CUU589935 DDN589934:DEQ589935 DNJ589934:DOM589935 DXF589934:DYI589935 EHB589934:EIE589935 EQX589934:ESA589935 FAT589934:FBW589935 FKP589934:FLS589935 FUL589934:FVO589935 GEH589934:GFK589935 GOD589934:GPG589935 GXZ589934:GZC589935 HHV589934:HIY589935 HRR589934:HSU589935 IBN589934:ICQ589935 ILJ589934:IMM589935 IVF589934:IWI589935 JFB589934:JGE589935 JOX589934:JQA589935 JYT589934:JZW589935 KIP589934:KJS589935 KSL589934:KTO589935 LCH589934:LDK589935 LMD589934:LNG589935 LVZ589934:LXC589935 MFV589934:MGY589935 MPR589934:MQU589935 MZN589934:NAQ589935 NJJ589934:NKM589935 NTF589934:NUI589935 ODB589934:OEE589935 OMX589934:OOA589935 OWT589934:OXW589935 PGP589934:PHS589935 PQL589934:PRO589935 QAH589934:QBK589935 QKD589934:QLG589935 QTZ589934:QVC589935 RDV589934:REY589935 RNR589934:ROU589935 RXN589934:RYQ589935 SHJ589934:SIM589935 SRF589934:SSI589935 TBB589934:TCE589935 TKX589934:TMA589935 TUT589934:TVW589935 UEP589934:UFS589935 UOL589934:UPO589935 UYH589934:UZK589935 VID589934:VJG589935 VRZ589934:VTC589935 WBV589934:WCY589935 WLR589934:WMU589935 WVN589934:WWQ589935 D655470:AQ655471 JB655470:KE655471 SX655470:UA655471 ACT655470:ADW655471 AMP655470:ANS655471 AWL655470:AXO655471 BGH655470:BHK655471 BQD655470:BRG655471 BZZ655470:CBC655471 CJV655470:CKY655471 CTR655470:CUU655471 DDN655470:DEQ655471 DNJ655470:DOM655471 DXF655470:DYI655471 EHB655470:EIE655471 EQX655470:ESA655471 FAT655470:FBW655471 FKP655470:FLS655471 FUL655470:FVO655471 GEH655470:GFK655471 GOD655470:GPG655471 GXZ655470:GZC655471 HHV655470:HIY655471 HRR655470:HSU655471 IBN655470:ICQ655471 ILJ655470:IMM655471 IVF655470:IWI655471 JFB655470:JGE655471 JOX655470:JQA655471 JYT655470:JZW655471 KIP655470:KJS655471 KSL655470:KTO655471 LCH655470:LDK655471 LMD655470:LNG655471 LVZ655470:LXC655471 MFV655470:MGY655471 MPR655470:MQU655471 MZN655470:NAQ655471 NJJ655470:NKM655471 NTF655470:NUI655471 ODB655470:OEE655471 OMX655470:OOA655471 OWT655470:OXW655471 PGP655470:PHS655471 PQL655470:PRO655471 QAH655470:QBK655471 QKD655470:QLG655471 QTZ655470:QVC655471 RDV655470:REY655471 RNR655470:ROU655471 RXN655470:RYQ655471 SHJ655470:SIM655471 SRF655470:SSI655471 TBB655470:TCE655471 TKX655470:TMA655471 TUT655470:TVW655471 UEP655470:UFS655471 UOL655470:UPO655471 UYH655470:UZK655471 VID655470:VJG655471 VRZ655470:VTC655471 WBV655470:WCY655471 WLR655470:WMU655471 WVN655470:WWQ655471 D721006:AQ721007 JB721006:KE721007 SX721006:UA721007 ACT721006:ADW721007 AMP721006:ANS721007 AWL721006:AXO721007 BGH721006:BHK721007 BQD721006:BRG721007 BZZ721006:CBC721007 CJV721006:CKY721007 CTR721006:CUU721007 DDN721006:DEQ721007 DNJ721006:DOM721007 DXF721006:DYI721007 EHB721006:EIE721007 EQX721006:ESA721007 FAT721006:FBW721007 FKP721006:FLS721007 FUL721006:FVO721007 GEH721006:GFK721007 GOD721006:GPG721007 GXZ721006:GZC721007 HHV721006:HIY721007 HRR721006:HSU721007 IBN721006:ICQ721007 ILJ721006:IMM721007 IVF721006:IWI721007 JFB721006:JGE721007 JOX721006:JQA721007 JYT721006:JZW721007 KIP721006:KJS721007 KSL721006:KTO721007 LCH721006:LDK721007 LMD721006:LNG721007 LVZ721006:LXC721007 MFV721006:MGY721007 MPR721006:MQU721007 MZN721006:NAQ721007 NJJ721006:NKM721007 NTF721006:NUI721007 ODB721006:OEE721007 OMX721006:OOA721007 OWT721006:OXW721007 PGP721006:PHS721007 PQL721006:PRO721007 QAH721006:QBK721007 QKD721006:QLG721007 QTZ721006:QVC721007 RDV721006:REY721007 RNR721006:ROU721007 RXN721006:RYQ721007 SHJ721006:SIM721007 SRF721006:SSI721007 TBB721006:TCE721007 TKX721006:TMA721007 TUT721006:TVW721007 UEP721006:UFS721007 UOL721006:UPO721007 UYH721006:UZK721007 VID721006:VJG721007 VRZ721006:VTC721007 WBV721006:WCY721007 WLR721006:WMU721007 WVN721006:WWQ721007 D786542:AQ786543 JB786542:KE786543 SX786542:UA786543 ACT786542:ADW786543 AMP786542:ANS786543 AWL786542:AXO786543 BGH786542:BHK786543 BQD786542:BRG786543 BZZ786542:CBC786543 CJV786542:CKY786543 CTR786542:CUU786543 DDN786542:DEQ786543 DNJ786542:DOM786543 DXF786542:DYI786543 EHB786542:EIE786543 EQX786542:ESA786543 FAT786542:FBW786543 FKP786542:FLS786543 FUL786542:FVO786543 GEH786542:GFK786543 GOD786542:GPG786543 GXZ786542:GZC786543 HHV786542:HIY786543 HRR786542:HSU786543 IBN786542:ICQ786543 ILJ786542:IMM786543 IVF786542:IWI786543 JFB786542:JGE786543 JOX786542:JQA786543 JYT786542:JZW786543 KIP786542:KJS786543 KSL786542:KTO786543 LCH786542:LDK786543 LMD786542:LNG786543 LVZ786542:LXC786543 MFV786542:MGY786543 MPR786542:MQU786543 MZN786542:NAQ786543 NJJ786542:NKM786543 NTF786542:NUI786543 ODB786542:OEE786543 OMX786542:OOA786543 OWT786542:OXW786543 PGP786542:PHS786543 PQL786542:PRO786543 QAH786542:QBK786543 QKD786542:QLG786543 QTZ786542:QVC786543 RDV786542:REY786543 RNR786542:ROU786543 RXN786542:RYQ786543 SHJ786542:SIM786543 SRF786542:SSI786543 TBB786542:TCE786543 TKX786542:TMA786543 TUT786542:TVW786543 UEP786542:UFS786543 UOL786542:UPO786543 UYH786542:UZK786543 VID786542:VJG786543 VRZ786542:VTC786543 WBV786542:WCY786543 WLR786542:WMU786543 WVN786542:WWQ786543 D852078:AQ852079 JB852078:KE852079 SX852078:UA852079 ACT852078:ADW852079 AMP852078:ANS852079 AWL852078:AXO852079 BGH852078:BHK852079 BQD852078:BRG852079 BZZ852078:CBC852079 CJV852078:CKY852079 CTR852078:CUU852079 DDN852078:DEQ852079 DNJ852078:DOM852079 DXF852078:DYI852079 EHB852078:EIE852079 EQX852078:ESA852079 FAT852078:FBW852079 FKP852078:FLS852079 FUL852078:FVO852079 GEH852078:GFK852079 GOD852078:GPG852079 GXZ852078:GZC852079 HHV852078:HIY852079 HRR852078:HSU852079 IBN852078:ICQ852079 ILJ852078:IMM852079 IVF852078:IWI852079 JFB852078:JGE852079 JOX852078:JQA852079 JYT852078:JZW852079 KIP852078:KJS852079 KSL852078:KTO852079 LCH852078:LDK852079 LMD852078:LNG852079 LVZ852078:LXC852079 MFV852078:MGY852079 MPR852078:MQU852079 MZN852078:NAQ852079 NJJ852078:NKM852079 NTF852078:NUI852079 ODB852078:OEE852079 OMX852078:OOA852079 OWT852078:OXW852079 PGP852078:PHS852079 PQL852078:PRO852079 QAH852078:QBK852079 QKD852078:QLG852079 QTZ852078:QVC852079 RDV852078:REY852079 RNR852078:ROU852079 RXN852078:RYQ852079 SHJ852078:SIM852079 SRF852078:SSI852079 TBB852078:TCE852079 TKX852078:TMA852079 TUT852078:TVW852079 UEP852078:UFS852079 UOL852078:UPO852079 UYH852078:UZK852079 VID852078:VJG852079 VRZ852078:VTC852079 WBV852078:WCY852079 WLR852078:WMU852079 WVN852078:WWQ852079 D917614:AQ917615 JB917614:KE917615 SX917614:UA917615 ACT917614:ADW917615 AMP917614:ANS917615 AWL917614:AXO917615 BGH917614:BHK917615 BQD917614:BRG917615 BZZ917614:CBC917615 CJV917614:CKY917615 CTR917614:CUU917615 DDN917614:DEQ917615 DNJ917614:DOM917615 DXF917614:DYI917615 EHB917614:EIE917615 EQX917614:ESA917615 FAT917614:FBW917615 FKP917614:FLS917615 FUL917614:FVO917615 GEH917614:GFK917615 GOD917614:GPG917615 GXZ917614:GZC917615 HHV917614:HIY917615 HRR917614:HSU917615 IBN917614:ICQ917615 ILJ917614:IMM917615 IVF917614:IWI917615 JFB917614:JGE917615 JOX917614:JQA917615 JYT917614:JZW917615 KIP917614:KJS917615 KSL917614:KTO917615 LCH917614:LDK917615 LMD917614:LNG917615 LVZ917614:LXC917615 MFV917614:MGY917615 MPR917614:MQU917615 MZN917614:NAQ917615 NJJ917614:NKM917615 NTF917614:NUI917615 ODB917614:OEE917615 OMX917614:OOA917615 OWT917614:OXW917615 PGP917614:PHS917615 PQL917614:PRO917615 QAH917614:QBK917615 QKD917614:QLG917615 QTZ917614:QVC917615 RDV917614:REY917615 RNR917614:ROU917615 RXN917614:RYQ917615 SHJ917614:SIM917615 SRF917614:SSI917615 TBB917614:TCE917615 TKX917614:TMA917615 TUT917614:TVW917615 UEP917614:UFS917615 UOL917614:UPO917615 UYH917614:UZK917615 VID917614:VJG917615 VRZ917614:VTC917615 WBV917614:WCY917615 WLR917614:WMU917615 WVN917614:WWQ917615 D983150:AQ983151 JB983150:KE983151 SX983150:UA983151 ACT983150:ADW983151 AMP983150:ANS983151 AWL983150:AXO983151 BGH983150:BHK983151 BQD983150:BRG983151 BZZ983150:CBC983151 CJV983150:CKY983151 CTR983150:CUU983151 DDN983150:DEQ983151 DNJ983150:DOM983151 DXF983150:DYI983151 EHB983150:EIE983151 EQX983150:ESA983151 FAT983150:FBW983151 FKP983150:FLS983151 FUL983150:FVO983151 GEH983150:GFK983151 GOD983150:GPG983151 GXZ983150:GZC983151 HHV983150:HIY983151 HRR983150:HSU983151 IBN983150:ICQ983151 ILJ983150:IMM983151 IVF983150:IWI983151 JFB983150:JGE983151 JOX983150:JQA983151 JYT983150:JZW983151 KIP983150:KJS983151 KSL983150:KTO983151 LCH983150:LDK983151 LMD983150:LNG983151 LVZ983150:LXC983151 MFV983150:MGY983151 MPR983150:MQU983151 MZN983150:NAQ983151 NJJ983150:NKM983151 NTF983150:NUI983151 ODB983150:OEE983151 OMX983150:OOA983151 OWT983150:OXW983151 PGP983150:PHS983151 PQL983150:PRO983151 QAH983150:QBK983151 QKD983150:QLG983151 QTZ983150:QVC983151 RDV983150:REY983151 RNR983150:ROU983151 RXN983150:RYQ983151 SHJ983150:SIM983151 SRF983150:SSI983151 TBB983150:TCE983151 TKX983150:TMA983151 TUT983150:TVW983151 UEP983150:UFS983151 UOL983150:UPO983151 UYH983150:UZK983151 VID983150:VJG983151 VRZ983150:VTC983151 WBV983150:WCY983151 WLR983150:WMU983151 WVN983150:WWQ983151 QTZ157:QVC157 JB128:KE128 SX128:UA128 ACT128:ADW128 AMP128:ANS128 AWL128:AXO128 BGH128:BHK128 BQD128:BRG128 BZZ128:CBC128 CJV128:CKY128 CTR128:CUU128 DDN128:DEQ128 DNJ128:DOM128 DXF128:DYI128 EHB128:EIE128 EQX128:ESA128 FAT128:FBW128 FKP128:FLS128 FUL128:FVO128 GEH128:GFK128 GOD128:GPG128 GXZ128:GZC128 HHV128:HIY128 HRR128:HSU128 IBN128:ICQ128 ILJ128:IMM128 IVF128:IWI128 JFB128:JGE128 JOX128:JQA128 JYT128:JZW128 KIP128:KJS128 KSL128:KTO128 LCH128:LDK128 LMD128:LNG128 LVZ128:LXC128 MFV128:MGY128 MPR128:MQU128 MZN128:NAQ128 NJJ128:NKM128 NTF128:NUI128 ODB128:OEE128 OMX128:OOA128 OWT128:OXW128 PGP128:PHS128 PQL128:PRO128 QAH128:QBK128 QKD128:QLG128 QTZ128:QVC128 RDV128:REY128 RNR128:ROU128 RXN128:RYQ128 SHJ128:SIM128 SRF128:SSI128 TBB128:TCE128 TKX128:TMA128 TUT128:TVW128 UEP128:UFS128 UOL128:UPO128 UYH128:UZK128 VID128:VJG128 VRZ128:VTC128 WBV128:WCY128 WLR128:WMU128 WVN128:WWQ128 D65644:AQ65644 JB65644:KE65644 SX65644:UA65644 ACT65644:ADW65644 AMP65644:ANS65644 AWL65644:AXO65644 BGH65644:BHK65644 BQD65644:BRG65644 BZZ65644:CBC65644 CJV65644:CKY65644 CTR65644:CUU65644 DDN65644:DEQ65644 DNJ65644:DOM65644 DXF65644:DYI65644 EHB65644:EIE65644 EQX65644:ESA65644 FAT65644:FBW65644 FKP65644:FLS65644 FUL65644:FVO65644 GEH65644:GFK65644 GOD65644:GPG65644 GXZ65644:GZC65644 HHV65644:HIY65644 HRR65644:HSU65644 IBN65644:ICQ65644 ILJ65644:IMM65644 IVF65644:IWI65644 JFB65644:JGE65644 JOX65644:JQA65644 JYT65644:JZW65644 KIP65644:KJS65644 KSL65644:KTO65644 LCH65644:LDK65644 LMD65644:LNG65644 LVZ65644:LXC65644 MFV65644:MGY65644 MPR65644:MQU65644 MZN65644:NAQ65644 NJJ65644:NKM65644 NTF65644:NUI65644 ODB65644:OEE65644 OMX65644:OOA65644 OWT65644:OXW65644 PGP65644:PHS65644 PQL65644:PRO65644 QAH65644:QBK65644 QKD65644:QLG65644 QTZ65644:QVC65644 RDV65644:REY65644 RNR65644:ROU65644 RXN65644:RYQ65644 SHJ65644:SIM65644 SRF65644:SSI65644 TBB65644:TCE65644 TKX65644:TMA65644 TUT65644:TVW65644 UEP65644:UFS65644 UOL65644:UPO65644 UYH65644:UZK65644 VID65644:VJG65644 VRZ65644:VTC65644 WBV65644:WCY65644 WLR65644:WMU65644 WVN65644:WWQ65644 D131180:AQ131180 JB131180:KE131180 SX131180:UA131180 ACT131180:ADW131180 AMP131180:ANS131180 AWL131180:AXO131180 BGH131180:BHK131180 BQD131180:BRG131180 BZZ131180:CBC131180 CJV131180:CKY131180 CTR131180:CUU131180 DDN131180:DEQ131180 DNJ131180:DOM131180 DXF131180:DYI131180 EHB131180:EIE131180 EQX131180:ESA131180 FAT131180:FBW131180 FKP131180:FLS131180 FUL131180:FVO131180 GEH131180:GFK131180 GOD131180:GPG131180 GXZ131180:GZC131180 HHV131180:HIY131180 HRR131180:HSU131180 IBN131180:ICQ131180 ILJ131180:IMM131180 IVF131180:IWI131180 JFB131180:JGE131180 JOX131180:JQA131180 JYT131180:JZW131180 KIP131180:KJS131180 KSL131180:KTO131180 LCH131180:LDK131180 LMD131180:LNG131180 LVZ131180:LXC131180 MFV131180:MGY131180 MPR131180:MQU131180 MZN131180:NAQ131180 NJJ131180:NKM131180 NTF131180:NUI131180 ODB131180:OEE131180 OMX131180:OOA131180 OWT131180:OXW131180 PGP131180:PHS131180 PQL131180:PRO131180 QAH131180:QBK131180 QKD131180:QLG131180 QTZ131180:QVC131180 RDV131180:REY131180 RNR131180:ROU131180 RXN131180:RYQ131180 SHJ131180:SIM131180 SRF131180:SSI131180 TBB131180:TCE131180 TKX131180:TMA131180 TUT131180:TVW131180 UEP131180:UFS131180 UOL131180:UPO131180 UYH131180:UZK131180 VID131180:VJG131180 VRZ131180:VTC131180 WBV131180:WCY131180 WLR131180:WMU131180 WVN131180:WWQ131180 D196716:AQ196716 JB196716:KE196716 SX196716:UA196716 ACT196716:ADW196716 AMP196716:ANS196716 AWL196716:AXO196716 BGH196716:BHK196716 BQD196716:BRG196716 BZZ196716:CBC196716 CJV196716:CKY196716 CTR196716:CUU196716 DDN196716:DEQ196716 DNJ196716:DOM196716 DXF196716:DYI196716 EHB196716:EIE196716 EQX196716:ESA196716 FAT196716:FBW196716 FKP196716:FLS196716 FUL196716:FVO196716 GEH196716:GFK196716 GOD196716:GPG196716 GXZ196716:GZC196716 HHV196716:HIY196716 HRR196716:HSU196716 IBN196716:ICQ196716 ILJ196716:IMM196716 IVF196716:IWI196716 JFB196716:JGE196716 JOX196716:JQA196716 JYT196716:JZW196716 KIP196716:KJS196716 KSL196716:KTO196716 LCH196716:LDK196716 LMD196716:LNG196716 LVZ196716:LXC196716 MFV196716:MGY196716 MPR196716:MQU196716 MZN196716:NAQ196716 NJJ196716:NKM196716 NTF196716:NUI196716 ODB196716:OEE196716 OMX196716:OOA196716 OWT196716:OXW196716 PGP196716:PHS196716 PQL196716:PRO196716 QAH196716:QBK196716 QKD196716:QLG196716 QTZ196716:QVC196716 RDV196716:REY196716 RNR196716:ROU196716 RXN196716:RYQ196716 SHJ196716:SIM196716 SRF196716:SSI196716 TBB196716:TCE196716 TKX196716:TMA196716 TUT196716:TVW196716 UEP196716:UFS196716 UOL196716:UPO196716 UYH196716:UZK196716 VID196716:VJG196716 VRZ196716:VTC196716 WBV196716:WCY196716 WLR196716:WMU196716 WVN196716:WWQ196716 D262252:AQ262252 JB262252:KE262252 SX262252:UA262252 ACT262252:ADW262252 AMP262252:ANS262252 AWL262252:AXO262252 BGH262252:BHK262252 BQD262252:BRG262252 BZZ262252:CBC262252 CJV262252:CKY262252 CTR262252:CUU262252 DDN262252:DEQ262252 DNJ262252:DOM262252 DXF262252:DYI262252 EHB262252:EIE262252 EQX262252:ESA262252 FAT262252:FBW262252 FKP262252:FLS262252 FUL262252:FVO262252 GEH262252:GFK262252 GOD262252:GPG262252 GXZ262252:GZC262252 HHV262252:HIY262252 HRR262252:HSU262252 IBN262252:ICQ262252 ILJ262252:IMM262252 IVF262252:IWI262252 JFB262252:JGE262252 JOX262252:JQA262252 JYT262252:JZW262252 KIP262252:KJS262252 KSL262252:KTO262252 LCH262252:LDK262252 LMD262252:LNG262252 LVZ262252:LXC262252 MFV262252:MGY262252 MPR262252:MQU262252 MZN262252:NAQ262252 NJJ262252:NKM262252 NTF262252:NUI262252 ODB262252:OEE262252 OMX262252:OOA262252 OWT262252:OXW262252 PGP262252:PHS262252 PQL262252:PRO262252 QAH262252:QBK262252 QKD262252:QLG262252 QTZ262252:QVC262252 RDV262252:REY262252 RNR262252:ROU262252 RXN262252:RYQ262252 SHJ262252:SIM262252 SRF262252:SSI262252 TBB262252:TCE262252 TKX262252:TMA262252 TUT262252:TVW262252 UEP262252:UFS262252 UOL262252:UPO262252 UYH262252:UZK262252 VID262252:VJG262252 VRZ262252:VTC262252 WBV262252:WCY262252 WLR262252:WMU262252 WVN262252:WWQ262252 D327788:AQ327788 JB327788:KE327788 SX327788:UA327788 ACT327788:ADW327788 AMP327788:ANS327788 AWL327788:AXO327788 BGH327788:BHK327788 BQD327788:BRG327788 BZZ327788:CBC327788 CJV327788:CKY327788 CTR327788:CUU327788 DDN327788:DEQ327788 DNJ327788:DOM327788 DXF327788:DYI327788 EHB327788:EIE327788 EQX327788:ESA327788 FAT327788:FBW327788 FKP327788:FLS327788 FUL327788:FVO327788 GEH327788:GFK327788 GOD327788:GPG327788 GXZ327788:GZC327788 HHV327788:HIY327788 HRR327788:HSU327788 IBN327788:ICQ327788 ILJ327788:IMM327788 IVF327788:IWI327788 JFB327788:JGE327788 JOX327788:JQA327788 JYT327788:JZW327788 KIP327788:KJS327788 KSL327788:KTO327788 LCH327788:LDK327788 LMD327788:LNG327788 LVZ327788:LXC327788 MFV327788:MGY327788 MPR327788:MQU327788 MZN327788:NAQ327788 NJJ327788:NKM327788 NTF327788:NUI327788 ODB327788:OEE327788 OMX327788:OOA327788 OWT327788:OXW327788 PGP327788:PHS327788 PQL327788:PRO327788 QAH327788:QBK327788 QKD327788:QLG327788 QTZ327788:QVC327788 RDV327788:REY327788 RNR327788:ROU327788 RXN327788:RYQ327788 SHJ327788:SIM327788 SRF327788:SSI327788 TBB327788:TCE327788 TKX327788:TMA327788 TUT327788:TVW327788 UEP327788:UFS327788 UOL327788:UPO327788 UYH327788:UZK327788 VID327788:VJG327788 VRZ327788:VTC327788 WBV327788:WCY327788 WLR327788:WMU327788 WVN327788:WWQ327788 D393324:AQ393324 JB393324:KE393324 SX393324:UA393324 ACT393324:ADW393324 AMP393324:ANS393324 AWL393324:AXO393324 BGH393324:BHK393324 BQD393324:BRG393324 BZZ393324:CBC393324 CJV393324:CKY393324 CTR393324:CUU393324 DDN393324:DEQ393324 DNJ393324:DOM393324 DXF393324:DYI393324 EHB393324:EIE393324 EQX393324:ESA393324 FAT393324:FBW393324 FKP393324:FLS393324 FUL393324:FVO393324 GEH393324:GFK393324 GOD393324:GPG393324 GXZ393324:GZC393324 HHV393324:HIY393324 HRR393324:HSU393324 IBN393324:ICQ393324 ILJ393324:IMM393324 IVF393324:IWI393324 JFB393324:JGE393324 JOX393324:JQA393324 JYT393324:JZW393324 KIP393324:KJS393324 KSL393324:KTO393324 LCH393324:LDK393324 LMD393324:LNG393324 LVZ393324:LXC393324 MFV393324:MGY393324 MPR393324:MQU393324 MZN393324:NAQ393324 NJJ393324:NKM393324 NTF393324:NUI393324 ODB393324:OEE393324 OMX393324:OOA393324 OWT393324:OXW393324 PGP393324:PHS393324 PQL393324:PRO393324 QAH393324:QBK393324 QKD393324:QLG393324 QTZ393324:QVC393324 RDV393324:REY393324 RNR393324:ROU393324 RXN393324:RYQ393324 SHJ393324:SIM393324 SRF393324:SSI393324 TBB393324:TCE393324 TKX393324:TMA393324 TUT393324:TVW393324 UEP393324:UFS393324 UOL393324:UPO393324 UYH393324:UZK393324 VID393324:VJG393324 VRZ393324:VTC393324 WBV393324:WCY393324 WLR393324:WMU393324 WVN393324:WWQ393324 D458860:AQ458860 JB458860:KE458860 SX458860:UA458860 ACT458860:ADW458860 AMP458860:ANS458860 AWL458860:AXO458860 BGH458860:BHK458860 BQD458860:BRG458860 BZZ458860:CBC458860 CJV458860:CKY458860 CTR458860:CUU458860 DDN458860:DEQ458860 DNJ458860:DOM458860 DXF458860:DYI458860 EHB458860:EIE458860 EQX458860:ESA458860 FAT458860:FBW458860 FKP458860:FLS458860 FUL458860:FVO458860 GEH458860:GFK458860 GOD458860:GPG458860 GXZ458860:GZC458860 HHV458860:HIY458860 HRR458860:HSU458860 IBN458860:ICQ458860 ILJ458860:IMM458860 IVF458860:IWI458860 JFB458860:JGE458860 JOX458860:JQA458860 JYT458860:JZW458860 KIP458860:KJS458860 KSL458860:KTO458860 LCH458860:LDK458860 LMD458860:LNG458860 LVZ458860:LXC458860 MFV458860:MGY458860 MPR458860:MQU458860 MZN458860:NAQ458860 NJJ458860:NKM458860 NTF458860:NUI458860 ODB458860:OEE458860 OMX458860:OOA458860 OWT458860:OXW458860 PGP458860:PHS458860 PQL458860:PRO458860 QAH458860:QBK458860 QKD458860:QLG458860 QTZ458860:QVC458860 RDV458860:REY458860 RNR458860:ROU458860 RXN458860:RYQ458860 SHJ458860:SIM458860 SRF458860:SSI458860 TBB458860:TCE458860 TKX458860:TMA458860 TUT458860:TVW458860 UEP458860:UFS458860 UOL458860:UPO458860 UYH458860:UZK458860 VID458860:VJG458860 VRZ458860:VTC458860 WBV458860:WCY458860 WLR458860:WMU458860 WVN458860:WWQ458860 D524396:AQ524396 JB524396:KE524396 SX524396:UA524396 ACT524396:ADW524396 AMP524396:ANS524396 AWL524396:AXO524396 BGH524396:BHK524396 BQD524396:BRG524396 BZZ524396:CBC524396 CJV524396:CKY524396 CTR524396:CUU524396 DDN524396:DEQ524396 DNJ524396:DOM524396 DXF524396:DYI524396 EHB524396:EIE524396 EQX524396:ESA524396 FAT524396:FBW524396 FKP524396:FLS524396 FUL524396:FVO524396 GEH524396:GFK524396 GOD524396:GPG524396 GXZ524396:GZC524396 HHV524396:HIY524396 HRR524396:HSU524396 IBN524396:ICQ524396 ILJ524396:IMM524396 IVF524396:IWI524396 JFB524396:JGE524396 JOX524396:JQA524396 JYT524396:JZW524396 KIP524396:KJS524396 KSL524396:KTO524396 LCH524396:LDK524396 LMD524396:LNG524396 LVZ524396:LXC524396 MFV524396:MGY524396 MPR524396:MQU524396 MZN524396:NAQ524396 NJJ524396:NKM524396 NTF524396:NUI524396 ODB524396:OEE524396 OMX524396:OOA524396 OWT524396:OXW524396 PGP524396:PHS524396 PQL524396:PRO524396 QAH524396:QBK524396 QKD524396:QLG524396 QTZ524396:QVC524396 RDV524396:REY524396 RNR524396:ROU524396 RXN524396:RYQ524396 SHJ524396:SIM524396 SRF524396:SSI524396 TBB524396:TCE524396 TKX524396:TMA524396 TUT524396:TVW524396 UEP524396:UFS524396 UOL524396:UPO524396 UYH524396:UZK524396 VID524396:VJG524396 VRZ524396:VTC524396 WBV524396:WCY524396 WLR524396:WMU524396 WVN524396:WWQ524396 D589932:AQ589932 JB589932:KE589932 SX589932:UA589932 ACT589932:ADW589932 AMP589932:ANS589932 AWL589932:AXO589932 BGH589932:BHK589932 BQD589932:BRG589932 BZZ589932:CBC589932 CJV589932:CKY589932 CTR589932:CUU589932 DDN589932:DEQ589932 DNJ589932:DOM589932 DXF589932:DYI589932 EHB589932:EIE589932 EQX589932:ESA589932 FAT589932:FBW589932 FKP589932:FLS589932 FUL589932:FVO589932 GEH589932:GFK589932 GOD589932:GPG589932 GXZ589932:GZC589932 HHV589932:HIY589932 HRR589932:HSU589932 IBN589932:ICQ589932 ILJ589932:IMM589932 IVF589932:IWI589932 JFB589932:JGE589932 JOX589932:JQA589932 JYT589932:JZW589932 KIP589932:KJS589932 KSL589932:KTO589932 LCH589932:LDK589932 LMD589932:LNG589932 LVZ589932:LXC589932 MFV589932:MGY589932 MPR589932:MQU589932 MZN589932:NAQ589932 NJJ589932:NKM589932 NTF589932:NUI589932 ODB589932:OEE589932 OMX589932:OOA589932 OWT589932:OXW589932 PGP589932:PHS589932 PQL589932:PRO589932 QAH589932:QBK589932 QKD589932:QLG589932 QTZ589932:QVC589932 RDV589932:REY589932 RNR589932:ROU589932 RXN589932:RYQ589932 SHJ589932:SIM589932 SRF589932:SSI589932 TBB589932:TCE589932 TKX589932:TMA589932 TUT589932:TVW589932 UEP589932:UFS589932 UOL589932:UPO589932 UYH589932:UZK589932 VID589932:VJG589932 VRZ589932:VTC589932 WBV589932:WCY589932 WLR589932:WMU589932 WVN589932:WWQ589932 D655468:AQ655468 JB655468:KE655468 SX655468:UA655468 ACT655468:ADW655468 AMP655468:ANS655468 AWL655468:AXO655468 BGH655468:BHK655468 BQD655468:BRG655468 BZZ655468:CBC655468 CJV655468:CKY655468 CTR655468:CUU655468 DDN655468:DEQ655468 DNJ655468:DOM655468 DXF655468:DYI655468 EHB655468:EIE655468 EQX655468:ESA655468 FAT655468:FBW655468 FKP655468:FLS655468 FUL655468:FVO655468 GEH655468:GFK655468 GOD655468:GPG655468 GXZ655468:GZC655468 HHV655468:HIY655468 HRR655468:HSU655468 IBN655468:ICQ655468 ILJ655468:IMM655468 IVF655468:IWI655468 JFB655468:JGE655468 JOX655468:JQA655468 JYT655468:JZW655468 KIP655468:KJS655468 KSL655468:KTO655468 LCH655468:LDK655468 LMD655468:LNG655468 LVZ655468:LXC655468 MFV655468:MGY655468 MPR655468:MQU655468 MZN655468:NAQ655468 NJJ655468:NKM655468 NTF655468:NUI655468 ODB655468:OEE655468 OMX655468:OOA655468 OWT655468:OXW655468 PGP655468:PHS655468 PQL655468:PRO655468 QAH655468:QBK655468 QKD655468:QLG655468 QTZ655468:QVC655468 RDV655468:REY655468 RNR655468:ROU655468 RXN655468:RYQ655468 SHJ655468:SIM655468 SRF655468:SSI655468 TBB655468:TCE655468 TKX655468:TMA655468 TUT655468:TVW655468 UEP655468:UFS655468 UOL655468:UPO655468 UYH655468:UZK655468 VID655468:VJG655468 VRZ655468:VTC655468 WBV655468:WCY655468 WLR655468:WMU655468 WVN655468:WWQ655468 D721004:AQ721004 JB721004:KE721004 SX721004:UA721004 ACT721004:ADW721004 AMP721004:ANS721004 AWL721004:AXO721004 BGH721004:BHK721004 BQD721004:BRG721004 BZZ721004:CBC721004 CJV721004:CKY721004 CTR721004:CUU721004 DDN721004:DEQ721004 DNJ721004:DOM721004 DXF721004:DYI721004 EHB721004:EIE721004 EQX721004:ESA721004 FAT721004:FBW721004 FKP721004:FLS721004 FUL721004:FVO721004 GEH721004:GFK721004 GOD721004:GPG721004 GXZ721004:GZC721004 HHV721004:HIY721004 HRR721004:HSU721004 IBN721004:ICQ721004 ILJ721004:IMM721004 IVF721004:IWI721004 JFB721004:JGE721004 JOX721004:JQA721004 JYT721004:JZW721004 KIP721004:KJS721004 KSL721004:KTO721004 LCH721004:LDK721004 LMD721004:LNG721004 LVZ721004:LXC721004 MFV721004:MGY721004 MPR721004:MQU721004 MZN721004:NAQ721004 NJJ721004:NKM721004 NTF721004:NUI721004 ODB721004:OEE721004 OMX721004:OOA721004 OWT721004:OXW721004 PGP721004:PHS721004 PQL721004:PRO721004 QAH721004:QBK721004 QKD721004:QLG721004 QTZ721004:QVC721004 RDV721004:REY721004 RNR721004:ROU721004 RXN721004:RYQ721004 SHJ721004:SIM721004 SRF721004:SSI721004 TBB721004:TCE721004 TKX721004:TMA721004 TUT721004:TVW721004 UEP721004:UFS721004 UOL721004:UPO721004 UYH721004:UZK721004 VID721004:VJG721004 VRZ721004:VTC721004 WBV721004:WCY721004 WLR721004:WMU721004 WVN721004:WWQ721004 D786540:AQ786540 JB786540:KE786540 SX786540:UA786540 ACT786540:ADW786540 AMP786540:ANS786540 AWL786540:AXO786540 BGH786540:BHK786540 BQD786540:BRG786540 BZZ786540:CBC786540 CJV786540:CKY786540 CTR786540:CUU786540 DDN786540:DEQ786540 DNJ786540:DOM786540 DXF786540:DYI786540 EHB786540:EIE786540 EQX786540:ESA786540 FAT786540:FBW786540 FKP786540:FLS786540 FUL786540:FVO786540 GEH786540:GFK786540 GOD786540:GPG786540 GXZ786540:GZC786540 HHV786540:HIY786540 HRR786540:HSU786540 IBN786540:ICQ786540 ILJ786540:IMM786540 IVF786540:IWI786540 JFB786540:JGE786540 JOX786540:JQA786540 JYT786540:JZW786540 KIP786540:KJS786540 KSL786540:KTO786540 LCH786540:LDK786540 LMD786540:LNG786540 LVZ786540:LXC786540 MFV786540:MGY786540 MPR786540:MQU786540 MZN786540:NAQ786540 NJJ786540:NKM786540 NTF786540:NUI786540 ODB786540:OEE786540 OMX786540:OOA786540 OWT786540:OXW786540 PGP786540:PHS786540 PQL786540:PRO786540 QAH786540:QBK786540 QKD786540:QLG786540 QTZ786540:QVC786540 RDV786540:REY786540 RNR786540:ROU786540 RXN786540:RYQ786540 SHJ786540:SIM786540 SRF786540:SSI786540 TBB786540:TCE786540 TKX786540:TMA786540 TUT786540:TVW786540 UEP786540:UFS786540 UOL786540:UPO786540 UYH786540:UZK786540 VID786540:VJG786540 VRZ786540:VTC786540 WBV786540:WCY786540 WLR786540:WMU786540 WVN786540:WWQ786540 D852076:AQ852076 JB852076:KE852076 SX852076:UA852076 ACT852076:ADW852076 AMP852076:ANS852076 AWL852076:AXO852076 BGH852076:BHK852076 BQD852076:BRG852076 BZZ852076:CBC852076 CJV852076:CKY852076 CTR852076:CUU852076 DDN852076:DEQ852076 DNJ852076:DOM852076 DXF852076:DYI852076 EHB852076:EIE852076 EQX852076:ESA852076 FAT852076:FBW852076 FKP852076:FLS852076 FUL852076:FVO852076 GEH852076:GFK852076 GOD852076:GPG852076 GXZ852076:GZC852076 HHV852076:HIY852076 HRR852076:HSU852076 IBN852076:ICQ852076 ILJ852076:IMM852076 IVF852076:IWI852076 JFB852076:JGE852076 JOX852076:JQA852076 JYT852076:JZW852076 KIP852076:KJS852076 KSL852076:KTO852076 LCH852076:LDK852076 LMD852076:LNG852076 LVZ852076:LXC852076 MFV852076:MGY852076 MPR852076:MQU852076 MZN852076:NAQ852076 NJJ852076:NKM852076 NTF852076:NUI852076 ODB852076:OEE852076 OMX852076:OOA852076 OWT852076:OXW852076 PGP852076:PHS852076 PQL852076:PRO852076 QAH852076:QBK852076 QKD852076:QLG852076 QTZ852076:QVC852076 RDV852076:REY852076 RNR852076:ROU852076 RXN852076:RYQ852076 SHJ852076:SIM852076 SRF852076:SSI852076 TBB852076:TCE852076 TKX852076:TMA852076 TUT852076:TVW852076 UEP852076:UFS852076 UOL852076:UPO852076 UYH852076:UZK852076 VID852076:VJG852076 VRZ852076:VTC852076 WBV852076:WCY852076 WLR852076:WMU852076 WVN852076:WWQ852076 D917612:AQ917612 JB917612:KE917612 SX917612:UA917612 ACT917612:ADW917612 AMP917612:ANS917612 AWL917612:AXO917612 BGH917612:BHK917612 BQD917612:BRG917612 BZZ917612:CBC917612 CJV917612:CKY917612 CTR917612:CUU917612 DDN917612:DEQ917612 DNJ917612:DOM917612 DXF917612:DYI917612 EHB917612:EIE917612 EQX917612:ESA917612 FAT917612:FBW917612 FKP917612:FLS917612 FUL917612:FVO917612 GEH917612:GFK917612 GOD917612:GPG917612 GXZ917612:GZC917612 HHV917612:HIY917612 HRR917612:HSU917612 IBN917612:ICQ917612 ILJ917612:IMM917612 IVF917612:IWI917612 JFB917612:JGE917612 JOX917612:JQA917612 JYT917612:JZW917612 KIP917612:KJS917612 KSL917612:KTO917612 LCH917612:LDK917612 LMD917612:LNG917612 LVZ917612:LXC917612 MFV917612:MGY917612 MPR917612:MQU917612 MZN917612:NAQ917612 NJJ917612:NKM917612 NTF917612:NUI917612 ODB917612:OEE917612 OMX917612:OOA917612 OWT917612:OXW917612 PGP917612:PHS917612 PQL917612:PRO917612 QAH917612:QBK917612 QKD917612:QLG917612 QTZ917612:QVC917612 RDV917612:REY917612 RNR917612:ROU917612 RXN917612:RYQ917612 SHJ917612:SIM917612 SRF917612:SSI917612 TBB917612:TCE917612 TKX917612:TMA917612 TUT917612:TVW917612 UEP917612:UFS917612 UOL917612:UPO917612 UYH917612:UZK917612 VID917612:VJG917612 VRZ917612:VTC917612 WBV917612:WCY917612 WLR917612:WMU917612 WVN917612:WWQ917612 D983148:AQ983148 JB983148:KE983148 SX983148:UA983148 ACT983148:ADW983148 AMP983148:ANS983148 AWL983148:AXO983148 BGH983148:BHK983148 BQD983148:BRG983148 BZZ983148:CBC983148 CJV983148:CKY983148 CTR983148:CUU983148 DDN983148:DEQ983148 DNJ983148:DOM983148 DXF983148:DYI983148 EHB983148:EIE983148 EQX983148:ESA983148 FAT983148:FBW983148 FKP983148:FLS983148 FUL983148:FVO983148 GEH983148:GFK983148 GOD983148:GPG983148 GXZ983148:GZC983148 HHV983148:HIY983148 HRR983148:HSU983148 IBN983148:ICQ983148 ILJ983148:IMM983148 IVF983148:IWI983148 JFB983148:JGE983148 JOX983148:JQA983148 JYT983148:JZW983148 KIP983148:KJS983148 KSL983148:KTO983148 LCH983148:LDK983148 LMD983148:LNG983148 LVZ983148:LXC983148 MFV983148:MGY983148 MPR983148:MQU983148 MZN983148:NAQ983148 NJJ983148:NKM983148 NTF983148:NUI983148 ODB983148:OEE983148 OMX983148:OOA983148 OWT983148:OXW983148 PGP983148:PHS983148 PQL983148:PRO983148 QAH983148:QBK983148 QKD983148:QLG983148 QTZ983148:QVC983148 RDV983148:REY983148 RNR983148:ROU983148 RXN983148:RYQ983148 SHJ983148:SIM983148 SRF983148:SSI983148 TBB983148:TCE983148 TKX983148:TMA983148 TUT983148:TVW983148 UEP983148:UFS983148 UOL983148:UPO983148 UYH983148:UZK983148 VID983148:VJG983148 VRZ983148:VTC983148 WBV983148:WCY983148 WLR983148:WMU983148 WVN983148:WWQ983148 RNR157:ROU157 JB123:KE123 SX123:UA123 ACT123:ADW123 AMP123:ANS123 AWL123:AXO123 BGH123:BHK123 BQD123:BRG123 BZZ123:CBC123 CJV123:CKY123 CTR123:CUU123 DDN123:DEQ123 DNJ123:DOM123 DXF123:DYI123 EHB123:EIE123 EQX123:ESA123 FAT123:FBW123 FKP123:FLS123 FUL123:FVO123 GEH123:GFK123 GOD123:GPG123 GXZ123:GZC123 HHV123:HIY123 HRR123:HSU123 IBN123:ICQ123 ILJ123:IMM123 IVF123:IWI123 JFB123:JGE123 JOX123:JQA123 JYT123:JZW123 KIP123:KJS123 KSL123:KTO123 LCH123:LDK123 LMD123:LNG123 LVZ123:LXC123 MFV123:MGY123 MPR123:MQU123 MZN123:NAQ123 NJJ123:NKM123 NTF123:NUI123 ODB123:OEE123 OMX123:OOA123 OWT123:OXW123 PGP123:PHS123 PQL123:PRO123 QAH123:QBK123 QKD123:QLG123 QTZ123:QVC123 RDV123:REY123 RNR123:ROU123 RXN123:RYQ123 SHJ123:SIM123 SRF123:SSI123 TBB123:TCE123 TKX123:TMA123 TUT123:TVW123 UEP123:UFS123 UOL123:UPO123 UYH123:UZK123 VID123:VJG123 VRZ123:VTC123 WBV123:WCY123 WLR123:WMU123 WVN123:WWQ123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WVN157:WWQ157 JB117:KE119 SX117:UA119 ACT117:ADW119 AMP117:ANS119 AWL117:AXO119 BGH117:BHK119 BQD117:BRG119 BZZ117:CBC119 CJV117:CKY119 CTR117:CUU119 DDN117:DEQ119 DNJ117:DOM119 DXF117:DYI119 EHB117:EIE119 EQX117:ESA119 FAT117:FBW119 FKP117:FLS119 FUL117:FVO119 GEH117:GFK119 GOD117:GPG119 GXZ117:GZC119 HHV117:HIY119 HRR117:HSU119 IBN117:ICQ119 ILJ117:IMM119 IVF117:IWI119 JFB117:JGE119 JOX117:JQA119 JYT117:JZW119 KIP117:KJS119 KSL117:KTO119 LCH117:LDK119 LMD117:LNG119 LVZ117:LXC119 MFV117:MGY119 MPR117:MQU119 MZN117:NAQ119 NJJ117:NKM119 NTF117:NUI119 ODB117:OEE119 OMX117:OOA119 OWT117:OXW119 PGP117:PHS119 PQL117:PRO119 QAH117:QBK119 QKD117:QLG119 QTZ117:QVC119 RDV117:REY119 RNR117:ROU119 RXN117:RYQ119 SHJ117:SIM119 SRF117:SSI119 TBB117:TCE119 TKX117:TMA119 TUT117:TVW119 UEP117:UFS119 UOL117:UPO119 UYH117:UZK119 VID117:VJG119 VRZ117:VTC119 WBV117:WCY119 WLR117:WMU119 WVN117:WWQ119 D65636:AQ65638 JB65636:KE65638 SX65636:UA65638 ACT65636:ADW65638 AMP65636:ANS65638 AWL65636:AXO65638 BGH65636:BHK65638 BQD65636:BRG65638 BZZ65636:CBC65638 CJV65636:CKY65638 CTR65636:CUU65638 DDN65636:DEQ65638 DNJ65636:DOM65638 DXF65636:DYI65638 EHB65636:EIE65638 EQX65636:ESA65638 FAT65636:FBW65638 FKP65636:FLS65638 FUL65636:FVO65638 GEH65636:GFK65638 GOD65636:GPG65638 GXZ65636:GZC65638 HHV65636:HIY65638 HRR65636:HSU65638 IBN65636:ICQ65638 ILJ65636:IMM65638 IVF65636:IWI65638 JFB65636:JGE65638 JOX65636:JQA65638 JYT65636:JZW65638 KIP65636:KJS65638 KSL65636:KTO65638 LCH65636:LDK65638 LMD65636:LNG65638 LVZ65636:LXC65638 MFV65636:MGY65638 MPR65636:MQU65638 MZN65636:NAQ65638 NJJ65636:NKM65638 NTF65636:NUI65638 ODB65636:OEE65638 OMX65636:OOA65638 OWT65636:OXW65638 PGP65636:PHS65638 PQL65636:PRO65638 QAH65636:QBK65638 QKD65636:QLG65638 QTZ65636:QVC65638 RDV65636:REY65638 RNR65636:ROU65638 RXN65636:RYQ65638 SHJ65636:SIM65638 SRF65636:SSI65638 TBB65636:TCE65638 TKX65636:TMA65638 TUT65636:TVW65638 UEP65636:UFS65638 UOL65636:UPO65638 UYH65636:UZK65638 VID65636:VJG65638 VRZ65636:VTC65638 WBV65636:WCY65638 WLR65636:WMU65638 WVN65636:WWQ65638 D131172:AQ131174 JB131172:KE131174 SX131172:UA131174 ACT131172:ADW131174 AMP131172:ANS131174 AWL131172:AXO131174 BGH131172:BHK131174 BQD131172:BRG131174 BZZ131172:CBC131174 CJV131172:CKY131174 CTR131172:CUU131174 DDN131172:DEQ131174 DNJ131172:DOM131174 DXF131172:DYI131174 EHB131172:EIE131174 EQX131172:ESA131174 FAT131172:FBW131174 FKP131172:FLS131174 FUL131172:FVO131174 GEH131172:GFK131174 GOD131172:GPG131174 GXZ131172:GZC131174 HHV131172:HIY131174 HRR131172:HSU131174 IBN131172:ICQ131174 ILJ131172:IMM131174 IVF131172:IWI131174 JFB131172:JGE131174 JOX131172:JQA131174 JYT131172:JZW131174 KIP131172:KJS131174 KSL131172:KTO131174 LCH131172:LDK131174 LMD131172:LNG131174 LVZ131172:LXC131174 MFV131172:MGY131174 MPR131172:MQU131174 MZN131172:NAQ131174 NJJ131172:NKM131174 NTF131172:NUI131174 ODB131172:OEE131174 OMX131172:OOA131174 OWT131172:OXW131174 PGP131172:PHS131174 PQL131172:PRO131174 QAH131172:QBK131174 QKD131172:QLG131174 QTZ131172:QVC131174 RDV131172:REY131174 RNR131172:ROU131174 RXN131172:RYQ131174 SHJ131172:SIM131174 SRF131172:SSI131174 TBB131172:TCE131174 TKX131172:TMA131174 TUT131172:TVW131174 UEP131172:UFS131174 UOL131172:UPO131174 UYH131172:UZK131174 VID131172:VJG131174 VRZ131172:VTC131174 WBV131172:WCY131174 WLR131172:WMU131174 WVN131172:WWQ131174 D196708:AQ196710 JB196708:KE196710 SX196708:UA196710 ACT196708:ADW196710 AMP196708:ANS196710 AWL196708:AXO196710 BGH196708:BHK196710 BQD196708:BRG196710 BZZ196708:CBC196710 CJV196708:CKY196710 CTR196708:CUU196710 DDN196708:DEQ196710 DNJ196708:DOM196710 DXF196708:DYI196710 EHB196708:EIE196710 EQX196708:ESA196710 FAT196708:FBW196710 FKP196708:FLS196710 FUL196708:FVO196710 GEH196708:GFK196710 GOD196708:GPG196710 GXZ196708:GZC196710 HHV196708:HIY196710 HRR196708:HSU196710 IBN196708:ICQ196710 ILJ196708:IMM196710 IVF196708:IWI196710 JFB196708:JGE196710 JOX196708:JQA196710 JYT196708:JZW196710 KIP196708:KJS196710 KSL196708:KTO196710 LCH196708:LDK196710 LMD196708:LNG196710 LVZ196708:LXC196710 MFV196708:MGY196710 MPR196708:MQU196710 MZN196708:NAQ196710 NJJ196708:NKM196710 NTF196708:NUI196710 ODB196708:OEE196710 OMX196708:OOA196710 OWT196708:OXW196710 PGP196708:PHS196710 PQL196708:PRO196710 QAH196708:QBK196710 QKD196708:QLG196710 QTZ196708:QVC196710 RDV196708:REY196710 RNR196708:ROU196710 RXN196708:RYQ196710 SHJ196708:SIM196710 SRF196708:SSI196710 TBB196708:TCE196710 TKX196708:TMA196710 TUT196708:TVW196710 UEP196708:UFS196710 UOL196708:UPO196710 UYH196708:UZK196710 VID196708:VJG196710 VRZ196708:VTC196710 WBV196708:WCY196710 WLR196708:WMU196710 WVN196708:WWQ196710 D262244:AQ262246 JB262244:KE262246 SX262244:UA262246 ACT262244:ADW262246 AMP262244:ANS262246 AWL262244:AXO262246 BGH262244:BHK262246 BQD262244:BRG262246 BZZ262244:CBC262246 CJV262244:CKY262246 CTR262244:CUU262246 DDN262244:DEQ262246 DNJ262244:DOM262246 DXF262244:DYI262246 EHB262244:EIE262246 EQX262244:ESA262246 FAT262244:FBW262246 FKP262244:FLS262246 FUL262244:FVO262246 GEH262244:GFK262246 GOD262244:GPG262246 GXZ262244:GZC262246 HHV262244:HIY262246 HRR262244:HSU262246 IBN262244:ICQ262246 ILJ262244:IMM262246 IVF262244:IWI262246 JFB262244:JGE262246 JOX262244:JQA262246 JYT262244:JZW262246 KIP262244:KJS262246 KSL262244:KTO262246 LCH262244:LDK262246 LMD262244:LNG262246 LVZ262244:LXC262246 MFV262244:MGY262246 MPR262244:MQU262246 MZN262244:NAQ262246 NJJ262244:NKM262246 NTF262244:NUI262246 ODB262244:OEE262246 OMX262244:OOA262246 OWT262244:OXW262246 PGP262244:PHS262246 PQL262244:PRO262246 QAH262244:QBK262246 QKD262244:QLG262246 QTZ262244:QVC262246 RDV262244:REY262246 RNR262244:ROU262246 RXN262244:RYQ262246 SHJ262244:SIM262246 SRF262244:SSI262246 TBB262244:TCE262246 TKX262244:TMA262246 TUT262244:TVW262246 UEP262244:UFS262246 UOL262244:UPO262246 UYH262244:UZK262246 VID262244:VJG262246 VRZ262244:VTC262246 WBV262244:WCY262246 WLR262244:WMU262246 WVN262244:WWQ262246 D327780:AQ327782 JB327780:KE327782 SX327780:UA327782 ACT327780:ADW327782 AMP327780:ANS327782 AWL327780:AXO327782 BGH327780:BHK327782 BQD327780:BRG327782 BZZ327780:CBC327782 CJV327780:CKY327782 CTR327780:CUU327782 DDN327780:DEQ327782 DNJ327780:DOM327782 DXF327780:DYI327782 EHB327780:EIE327782 EQX327780:ESA327782 FAT327780:FBW327782 FKP327780:FLS327782 FUL327780:FVO327782 GEH327780:GFK327782 GOD327780:GPG327782 GXZ327780:GZC327782 HHV327780:HIY327782 HRR327780:HSU327782 IBN327780:ICQ327782 ILJ327780:IMM327782 IVF327780:IWI327782 JFB327780:JGE327782 JOX327780:JQA327782 JYT327780:JZW327782 KIP327780:KJS327782 KSL327780:KTO327782 LCH327780:LDK327782 LMD327780:LNG327782 LVZ327780:LXC327782 MFV327780:MGY327782 MPR327780:MQU327782 MZN327780:NAQ327782 NJJ327780:NKM327782 NTF327780:NUI327782 ODB327780:OEE327782 OMX327780:OOA327782 OWT327780:OXW327782 PGP327780:PHS327782 PQL327780:PRO327782 QAH327780:QBK327782 QKD327780:QLG327782 QTZ327780:QVC327782 RDV327780:REY327782 RNR327780:ROU327782 RXN327780:RYQ327782 SHJ327780:SIM327782 SRF327780:SSI327782 TBB327780:TCE327782 TKX327780:TMA327782 TUT327780:TVW327782 UEP327780:UFS327782 UOL327780:UPO327782 UYH327780:UZK327782 VID327780:VJG327782 VRZ327780:VTC327782 WBV327780:WCY327782 WLR327780:WMU327782 WVN327780:WWQ327782 D393316:AQ393318 JB393316:KE393318 SX393316:UA393318 ACT393316:ADW393318 AMP393316:ANS393318 AWL393316:AXO393318 BGH393316:BHK393318 BQD393316:BRG393318 BZZ393316:CBC393318 CJV393316:CKY393318 CTR393316:CUU393318 DDN393316:DEQ393318 DNJ393316:DOM393318 DXF393316:DYI393318 EHB393316:EIE393318 EQX393316:ESA393318 FAT393316:FBW393318 FKP393316:FLS393318 FUL393316:FVO393318 GEH393316:GFK393318 GOD393316:GPG393318 GXZ393316:GZC393318 HHV393316:HIY393318 HRR393316:HSU393318 IBN393316:ICQ393318 ILJ393316:IMM393318 IVF393316:IWI393318 JFB393316:JGE393318 JOX393316:JQA393318 JYT393316:JZW393318 KIP393316:KJS393318 KSL393316:KTO393318 LCH393316:LDK393318 LMD393316:LNG393318 LVZ393316:LXC393318 MFV393316:MGY393318 MPR393316:MQU393318 MZN393316:NAQ393318 NJJ393316:NKM393318 NTF393316:NUI393318 ODB393316:OEE393318 OMX393316:OOA393318 OWT393316:OXW393318 PGP393316:PHS393318 PQL393316:PRO393318 QAH393316:QBK393318 QKD393316:QLG393318 QTZ393316:QVC393318 RDV393316:REY393318 RNR393316:ROU393318 RXN393316:RYQ393318 SHJ393316:SIM393318 SRF393316:SSI393318 TBB393316:TCE393318 TKX393316:TMA393318 TUT393316:TVW393318 UEP393316:UFS393318 UOL393316:UPO393318 UYH393316:UZK393318 VID393316:VJG393318 VRZ393316:VTC393318 WBV393316:WCY393318 WLR393316:WMU393318 WVN393316:WWQ393318 D458852:AQ458854 JB458852:KE458854 SX458852:UA458854 ACT458852:ADW458854 AMP458852:ANS458854 AWL458852:AXO458854 BGH458852:BHK458854 BQD458852:BRG458854 BZZ458852:CBC458854 CJV458852:CKY458854 CTR458852:CUU458854 DDN458852:DEQ458854 DNJ458852:DOM458854 DXF458852:DYI458854 EHB458852:EIE458854 EQX458852:ESA458854 FAT458852:FBW458854 FKP458852:FLS458854 FUL458852:FVO458854 GEH458852:GFK458854 GOD458852:GPG458854 GXZ458852:GZC458854 HHV458852:HIY458854 HRR458852:HSU458854 IBN458852:ICQ458854 ILJ458852:IMM458854 IVF458852:IWI458854 JFB458852:JGE458854 JOX458852:JQA458854 JYT458852:JZW458854 KIP458852:KJS458854 KSL458852:KTO458854 LCH458852:LDK458854 LMD458852:LNG458854 LVZ458852:LXC458854 MFV458852:MGY458854 MPR458852:MQU458854 MZN458852:NAQ458854 NJJ458852:NKM458854 NTF458852:NUI458854 ODB458852:OEE458854 OMX458852:OOA458854 OWT458852:OXW458854 PGP458852:PHS458854 PQL458852:PRO458854 QAH458852:QBK458854 QKD458852:QLG458854 QTZ458852:QVC458854 RDV458852:REY458854 RNR458852:ROU458854 RXN458852:RYQ458854 SHJ458852:SIM458854 SRF458852:SSI458854 TBB458852:TCE458854 TKX458852:TMA458854 TUT458852:TVW458854 UEP458852:UFS458854 UOL458852:UPO458854 UYH458852:UZK458854 VID458852:VJG458854 VRZ458852:VTC458854 WBV458852:WCY458854 WLR458852:WMU458854 WVN458852:WWQ458854 D524388:AQ524390 JB524388:KE524390 SX524388:UA524390 ACT524388:ADW524390 AMP524388:ANS524390 AWL524388:AXO524390 BGH524388:BHK524390 BQD524388:BRG524390 BZZ524388:CBC524390 CJV524388:CKY524390 CTR524388:CUU524390 DDN524388:DEQ524390 DNJ524388:DOM524390 DXF524388:DYI524390 EHB524388:EIE524390 EQX524388:ESA524390 FAT524388:FBW524390 FKP524388:FLS524390 FUL524388:FVO524390 GEH524388:GFK524390 GOD524388:GPG524390 GXZ524388:GZC524390 HHV524388:HIY524390 HRR524388:HSU524390 IBN524388:ICQ524390 ILJ524388:IMM524390 IVF524388:IWI524390 JFB524388:JGE524390 JOX524388:JQA524390 JYT524388:JZW524390 KIP524388:KJS524390 KSL524388:KTO524390 LCH524388:LDK524390 LMD524388:LNG524390 LVZ524388:LXC524390 MFV524388:MGY524390 MPR524388:MQU524390 MZN524388:NAQ524390 NJJ524388:NKM524390 NTF524388:NUI524390 ODB524388:OEE524390 OMX524388:OOA524390 OWT524388:OXW524390 PGP524388:PHS524390 PQL524388:PRO524390 QAH524388:QBK524390 QKD524388:QLG524390 QTZ524388:QVC524390 RDV524388:REY524390 RNR524388:ROU524390 RXN524388:RYQ524390 SHJ524388:SIM524390 SRF524388:SSI524390 TBB524388:TCE524390 TKX524388:TMA524390 TUT524388:TVW524390 UEP524388:UFS524390 UOL524388:UPO524390 UYH524388:UZK524390 VID524388:VJG524390 VRZ524388:VTC524390 WBV524388:WCY524390 WLR524388:WMU524390 WVN524388:WWQ524390 D589924:AQ589926 JB589924:KE589926 SX589924:UA589926 ACT589924:ADW589926 AMP589924:ANS589926 AWL589924:AXO589926 BGH589924:BHK589926 BQD589924:BRG589926 BZZ589924:CBC589926 CJV589924:CKY589926 CTR589924:CUU589926 DDN589924:DEQ589926 DNJ589924:DOM589926 DXF589924:DYI589926 EHB589924:EIE589926 EQX589924:ESA589926 FAT589924:FBW589926 FKP589924:FLS589926 FUL589924:FVO589926 GEH589924:GFK589926 GOD589924:GPG589926 GXZ589924:GZC589926 HHV589924:HIY589926 HRR589924:HSU589926 IBN589924:ICQ589926 ILJ589924:IMM589926 IVF589924:IWI589926 JFB589924:JGE589926 JOX589924:JQA589926 JYT589924:JZW589926 KIP589924:KJS589926 KSL589924:KTO589926 LCH589924:LDK589926 LMD589924:LNG589926 LVZ589924:LXC589926 MFV589924:MGY589926 MPR589924:MQU589926 MZN589924:NAQ589926 NJJ589924:NKM589926 NTF589924:NUI589926 ODB589924:OEE589926 OMX589924:OOA589926 OWT589924:OXW589926 PGP589924:PHS589926 PQL589924:PRO589926 QAH589924:QBK589926 QKD589924:QLG589926 QTZ589924:QVC589926 RDV589924:REY589926 RNR589924:ROU589926 RXN589924:RYQ589926 SHJ589924:SIM589926 SRF589924:SSI589926 TBB589924:TCE589926 TKX589924:TMA589926 TUT589924:TVW589926 UEP589924:UFS589926 UOL589924:UPO589926 UYH589924:UZK589926 VID589924:VJG589926 VRZ589924:VTC589926 WBV589924:WCY589926 WLR589924:WMU589926 WVN589924:WWQ589926 D655460:AQ655462 JB655460:KE655462 SX655460:UA655462 ACT655460:ADW655462 AMP655460:ANS655462 AWL655460:AXO655462 BGH655460:BHK655462 BQD655460:BRG655462 BZZ655460:CBC655462 CJV655460:CKY655462 CTR655460:CUU655462 DDN655460:DEQ655462 DNJ655460:DOM655462 DXF655460:DYI655462 EHB655460:EIE655462 EQX655460:ESA655462 FAT655460:FBW655462 FKP655460:FLS655462 FUL655460:FVO655462 GEH655460:GFK655462 GOD655460:GPG655462 GXZ655460:GZC655462 HHV655460:HIY655462 HRR655460:HSU655462 IBN655460:ICQ655462 ILJ655460:IMM655462 IVF655460:IWI655462 JFB655460:JGE655462 JOX655460:JQA655462 JYT655460:JZW655462 KIP655460:KJS655462 KSL655460:KTO655462 LCH655460:LDK655462 LMD655460:LNG655462 LVZ655460:LXC655462 MFV655460:MGY655462 MPR655460:MQU655462 MZN655460:NAQ655462 NJJ655460:NKM655462 NTF655460:NUI655462 ODB655460:OEE655462 OMX655460:OOA655462 OWT655460:OXW655462 PGP655460:PHS655462 PQL655460:PRO655462 QAH655460:QBK655462 QKD655460:QLG655462 QTZ655460:QVC655462 RDV655460:REY655462 RNR655460:ROU655462 RXN655460:RYQ655462 SHJ655460:SIM655462 SRF655460:SSI655462 TBB655460:TCE655462 TKX655460:TMA655462 TUT655460:TVW655462 UEP655460:UFS655462 UOL655460:UPO655462 UYH655460:UZK655462 VID655460:VJG655462 VRZ655460:VTC655462 WBV655460:WCY655462 WLR655460:WMU655462 WVN655460:WWQ655462 D720996:AQ720998 JB720996:KE720998 SX720996:UA720998 ACT720996:ADW720998 AMP720996:ANS720998 AWL720996:AXO720998 BGH720996:BHK720998 BQD720996:BRG720998 BZZ720996:CBC720998 CJV720996:CKY720998 CTR720996:CUU720998 DDN720996:DEQ720998 DNJ720996:DOM720998 DXF720996:DYI720998 EHB720996:EIE720998 EQX720996:ESA720998 FAT720996:FBW720998 FKP720996:FLS720998 FUL720996:FVO720998 GEH720996:GFK720998 GOD720996:GPG720998 GXZ720996:GZC720998 HHV720996:HIY720998 HRR720996:HSU720998 IBN720996:ICQ720998 ILJ720996:IMM720998 IVF720996:IWI720998 JFB720996:JGE720998 JOX720996:JQA720998 JYT720996:JZW720998 KIP720996:KJS720998 KSL720996:KTO720998 LCH720996:LDK720998 LMD720996:LNG720998 LVZ720996:LXC720998 MFV720996:MGY720998 MPR720996:MQU720998 MZN720996:NAQ720998 NJJ720996:NKM720998 NTF720996:NUI720998 ODB720996:OEE720998 OMX720996:OOA720998 OWT720996:OXW720998 PGP720996:PHS720998 PQL720996:PRO720998 QAH720996:QBK720998 QKD720996:QLG720998 QTZ720996:QVC720998 RDV720996:REY720998 RNR720996:ROU720998 RXN720996:RYQ720998 SHJ720996:SIM720998 SRF720996:SSI720998 TBB720996:TCE720998 TKX720996:TMA720998 TUT720996:TVW720998 UEP720996:UFS720998 UOL720996:UPO720998 UYH720996:UZK720998 VID720996:VJG720998 VRZ720996:VTC720998 WBV720996:WCY720998 WLR720996:WMU720998 WVN720996:WWQ720998 D786532:AQ786534 JB786532:KE786534 SX786532:UA786534 ACT786532:ADW786534 AMP786532:ANS786534 AWL786532:AXO786534 BGH786532:BHK786534 BQD786532:BRG786534 BZZ786532:CBC786534 CJV786532:CKY786534 CTR786532:CUU786534 DDN786532:DEQ786534 DNJ786532:DOM786534 DXF786532:DYI786534 EHB786532:EIE786534 EQX786532:ESA786534 FAT786532:FBW786534 FKP786532:FLS786534 FUL786532:FVO786534 GEH786532:GFK786534 GOD786532:GPG786534 GXZ786532:GZC786534 HHV786532:HIY786534 HRR786532:HSU786534 IBN786532:ICQ786534 ILJ786532:IMM786534 IVF786532:IWI786534 JFB786532:JGE786534 JOX786532:JQA786534 JYT786532:JZW786534 KIP786532:KJS786534 KSL786532:KTO786534 LCH786532:LDK786534 LMD786532:LNG786534 LVZ786532:LXC786534 MFV786532:MGY786534 MPR786532:MQU786534 MZN786532:NAQ786534 NJJ786532:NKM786534 NTF786532:NUI786534 ODB786532:OEE786534 OMX786532:OOA786534 OWT786532:OXW786534 PGP786532:PHS786534 PQL786532:PRO786534 QAH786532:QBK786534 QKD786532:QLG786534 QTZ786532:QVC786534 RDV786532:REY786534 RNR786532:ROU786534 RXN786532:RYQ786534 SHJ786532:SIM786534 SRF786532:SSI786534 TBB786532:TCE786534 TKX786532:TMA786534 TUT786532:TVW786534 UEP786532:UFS786534 UOL786532:UPO786534 UYH786532:UZK786534 VID786532:VJG786534 VRZ786532:VTC786534 WBV786532:WCY786534 WLR786532:WMU786534 WVN786532:WWQ786534 D852068:AQ852070 JB852068:KE852070 SX852068:UA852070 ACT852068:ADW852070 AMP852068:ANS852070 AWL852068:AXO852070 BGH852068:BHK852070 BQD852068:BRG852070 BZZ852068:CBC852070 CJV852068:CKY852070 CTR852068:CUU852070 DDN852068:DEQ852070 DNJ852068:DOM852070 DXF852068:DYI852070 EHB852068:EIE852070 EQX852068:ESA852070 FAT852068:FBW852070 FKP852068:FLS852070 FUL852068:FVO852070 GEH852068:GFK852070 GOD852068:GPG852070 GXZ852068:GZC852070 HHV852068:HIY852070 HRR852068:HSU852070 IBN852068:ICQ852070 ILJ852068:IMM852070 IVF852068:IWI852070 JFB852068:JGE852070 JOX852068:JQA852070 JYT852068:JZW852070 KIP852068:KJS852070 KSL852068:KTO852070 LCH852068:LDK852070 LMD852068:LNG852070 LVZ852068:LXC852070 MFV852068:MGY852070 MPR852068:MQU852070 MZN852068:NAQ852070 NJJ852068:NKM852070 NTF852068:NUI852070 ODB852068:OEE852070 OMX852068:OOA852070 OWT852068:OXW852070 PGP852068:PHS852070 PQL852068:PRO852070 QAH852068:QBK852070 QKD852068:QLG852070 QTZ852068:QVC852070 RDV852068:REY852070 RNR852068:ROU852070 RXN852068:RYQ852070 SHJ852068:SIM852070 SRF852068:SSI852070 TBB852068:TCE852070 TKX852068:TMA852070 TUT852068:TVW852070 UEP852068:UFS852070 UOL852068:UPO852070 UYH852068:UZK852070 VID852068:VJG852070 VRZ852068:VTC852070 WBV852068:WCY852070 WLR852068:WMU852070 WVN852068:WWQ852070 D917604:AQ917606 JB917604:KE917606 SX917604:UA917606 ACT917604:ADW917606 AMP917604:ANS917606 AWL917604:AXO917606 BGH917604:BHK917606 BQD917604:BRG917606 BZZ917604:CBC917606 CJV917604:CKY917606 CTR917604:CUU917606 DDN917604:DEQ917606 DNJ917604:DOM917606 DXF917604:DYI917606 EHB917604:EIE917606 EQX917604:ESA917606 FAT917604:FBW917606 FKP917604:FLS917606 FUL917604:FVO917606 GEH917604:GFK917606 GOD917604:GPG917606 GXZ917604:GZC917606 HHV917604:HIY917606 HRR917604:HSU917606 IBN917604:ICQ917606 ILJ917604:IMM917606 IVF917604:IWI917606 JFB917604:JGE917606 JOX917604:JQA917606 JYT917604:JZW917606 KIP917604:KJS917606 KSL917604:KTO917606 LCH917604:LDK917606 LMD917604:LNG917606 LVZ917604:LXC917606 MFV917604:MGY917606 MPR917604:MQU917606 MZN917604:NAQ917606 NJJ917604:NKM917606 NTF917604:NUI917606 ODB917604:OEE917606 OMX917604:OOA917606 OWT917604:OXW917606 PGP917604:PHS917606 PQL917604:PRO917606 QAH917604:QBK917606 QKD917604:QLG917606 QTZ917604:QVC917606 RDV917604:REY917606 RNR917604:ROU917606 RXN917604:RYQ917606 SHJ917604:SIM917606 SRF917604:SSI917606 TBB917604:TCE917606 TKX917604:TMA917606 TUT917604:TVW917606 UEP917604:UFS917606 UOL917604:UPO917606 UYH917604:UZK917606 VID917604:VJG917606 VRZ917604:VTC917606 WBV917604:WCY917606 WLR917604:WMU917606 WVN917604:WWQ917606 D983140:AQ983142 JB983140:KE983142 SX983140:UA983142 ACT983140:ADW983142 AMP983140:ANS983142 AWL983140:AXO983142 BGH983140:BHK983142 BQD983140:BRG983142 BZZ983140:CBC983142 CJV983140:CKY983142 CTR983140:CUU983142 DDN983140:DEQ983142 DNJ983140:DOM983142 DXF983140:DYI983142 EHB983140:EIE983142 EQX983140:ESA983142 FAT983140:FBW983142 FKP983140:FLS983142 FUL983140:FVO983142 GEH983140:GFK983142 GOD983140:GPG983142 GXZ983140:GZC983142 HHV983140:HIY983142 HRR983140:HSU983142 IBN983140:ICQ983142 ILJ983140:IMM983142 IVF983140:IWI983142 JFB983140:JGE983142 JOX983140:JQA983142 JYT983140:JZW983142 KIP983140:KJS983142 KSL983140:KTO983142 LCH983140:LDK983142 LMD983140:LNG983142 LVZ983140:LXC983142 MFV983140:MGY983142 MPR983140:MQU983142 MZN983140:NAQ983142 NJJ983140:NKM983142 NTF983140:NUI983142 ODB983140:OEE983142 OMX983140:OOA983142 OWT983140:OXW983142 PGP983140:PHS983142 PQL983140:PRO983142 QAH983140:QBK983142 QKD983140:QLG983142 QTZ983140:QVC983142 RDV983140:REY983142 RNR983140:ROU983142 RXN983140:RYQ983142 SHJ983140:SIM983142 SRF983140:SSI983142 TBB983140:TCE983142 TKX983140:TMA983142 TUT983140:TVW983142 UEP983140:UFS983142 UOL983140:UPO983142 UYH983140:UZK983142 VID983140:VJG983142 VRZ983140:VTC983142 WBV983140:WCY983142 WLR983140:WMU983142 WVN983140:WWQ983142 VID157:VJG157 JB113:KE114 SX113:UA114 ACT113:ADW114 AMP113:ANS114 AWL113:AXO114 BGH113:BHK114 BQD113:BRG114 BZZ113:CBC114 CJV113:CKY114 CTR113:CUU114 DDN113:DEQ114 DNJ113:DOM114 DXF113:DYI114 EHB113:EIE114 EQX113:ESA114 FAT113:FBW114 FKP113:FLS114 FUL113:FVO114 GEH113:GFK114 GOD113:GPG114 GXZ113:GZC114 HHV113:HIY114 HRR113:HSU114 IBN113:ICQ114 ILJ113:IMM114 IVF113:IWI114 JFB113:JGE114 JOX113:JQA114 JYT113:JZW114 KIP113:KJS114 KSL113:KTO114 LCH113:LDK114 LMD113:LNG114 LVZ113:LXC114 MFV113:MGY114 MPR113:MQU114 MZN113:NAQ114 NJJ113:NKM114 NTF113:NUI114 ODB113:OEE114 OMX113:OOA114 OWT113:OXW114 PGP113:PHS114 PQL113:PRO114 QAH113:QBK114 QKD113:QLG114 QTZ113:QVC114 RDV113:REY114 RNR113:ROU114 RXN113:RYQ114 SHJ113:SIM114 SRF113:SSI114 TBB113:TCE114 TKX113:TMA114 TUT113:TVW114 UEP113:UFS114 UOL113:UPO114 UYH113:UZK114 VID113:VJG114 VRZ113:VTC114 WBV113:WCY114 WLR113:WMU114 WVN113:WWQ114 D65632:AQ65633 JB65632:KE65633 SX65632:UA65633 ACT65632:ADW65633 AMP65632:ANS65633 AWL65632:AXO65633 BGH65632:BHK65633 BQD65632:BRG65633 BZZ65632:CBC65633 CJV65632:CKY65633 CTR65632:CUU65633 DDN65632:DEQ65633 DNJ65632:DOM65633 DXF65632:DYI65633 EHB65632:EIE65633 EQX65632:ESA65633 FAT65632:FBW65633 FKP65632:FLS65633 FUL65632:FVO65633 GEH65632:GFK65633 GOD65632:GPG65633 GXZ65632:GZC65633 HHV65632:HIY65633 HRR65632:HSU65633 IBN65632:ICQ65633 ILJ65632:IMM65633 IVF65632:IWI65633 JFB65632:JGE65633 JOX65632:JQA65633 JYT65632:JZW65633 KIP65632:KJS65633 KSL65632:KTO65633 LCH65632:LDK65633 LMD65632:LNG65633 LVZ65632:LXC65633 MFV65632:MGY65633 MPR65632:MQU65633 MZN65632:NAQ65633 NJJ65632:NKM65633 NTF65632:NUI65633 ODB65632:OEE65633 OMX65632:OOA65633 OWT65632:OXW65633 PGP65632:PHS65633 PQL65632:PRO65633 QAH65632:QBK65633 QKD65632:QLG65633 QTZ65632:QVC65633 RDV65632:REY65633 RNR65632:ROU65633 RXN65632:RYQ65633 SHJ65632:SIM65633 SRF65632:SSI65633 TBB65632:TCE65633 TKX65632:TMA65633 TUT65632:TVW65633 UEP65632:UFS65633 UOL65632:UPO65633 UYH65632:UZK65633 VID65632:VJG65633 VRZ65632:VTC65633 WBV65632:WCY65633 WLR65632:WMU65633 WVN65632:WWQ65633 D131168:AQ131169 JB131168:KE131169 SX131168:UA131169 ACT131168:ADW131169 AMP131168:ANS131169 AWL131168:AXO131169 BGH131168:BHK131169 BQD131168:BRG131169 BZZ131168:CBC131169 CJV131168:CKY131169 CTR131168:CUU131169 DDN131168:DEQ131169 DNJ131168:DOM131169 DXF131168:DYI131169 EHB131168:EIE131169 EQX131168:ESA131169 FAT131168:FBW131169 FKP131168:FLS131169 FUL131168:FVO131169 GEH131168:GFK131169 GOD131168:GPG131169 GXZ131168:GZC131169 HHV131168:HIY131169 HRR131168:HSU131169 IBN131168:ICQ131169 ILJ131168:IMM131169 IVF131168:IWI131169 JFB131168:JGE131169 JOX131168:JQA131169 JYT131168:JZW131169 KIP131168:KJS131169 KSL131168:KTO131169 LCH131168:LDK131169 LMD131168:LNG131169 LVZ131168:LXC131169 MFV131168:MGY131169 MPR131168:MQU131169 MZN131168:NAQ131169 NJJ131168:NKM131169 NTF131168:NUI131169 ODB131168:OEE131169 OMX131168:OOA131169 OWT131168:OXW131169 PGP131168:PHS131169 PQL131168:PRO131169 QAH131168:QBK131169 QKD131168:QLG131169 QTZ131168:QVC131169 RDV131168:REY131169 RNR131168:ROU131169 RXN131168:RYQ131169 SHJ131168:SIM131169 SRF131168:SSI131169 TBB131168:TCE131169 TKX131168:TMA131169 TUT131168:TVW131169 UEP131168:UFS131169 UOL131168:UPO131169 UYH131168:UZK131169 VID131168:VJG131169 VRZ131168:VTC131169 WBV131168:WCY131169 WLR131168:WMU131169 WVN131168:WWQ131169 D196704:AQ196705 JB196704:KE196705 SX196704:UA196705 ACT196704:ADW196705 AMP196704:ANS196705 AWL196704:AXO196705 BGH196704:BHK196705 BQD196704:BRG196705 BZZ196704:CBC196705 CJV196704:CKY196705 CTR196704:CUU196705 DDN196704:DEQ196705 DNJ196704:DOM196705 DXF196704:DYI196705 EHB196704:EIE196705 EQX196704:ESA196705 FAT196704:FBW196705 FKP196704:FLS196705 FUL196704:FVO196705 GEH196704:GFK196705 GOD196704:GPG196705 GXZ196704:GZC196705 HHV196704:HIY196705 HRR196704:HSU196705 IBN196704:ICQ196705 ILJ196704:IMM196705 IVF196704:IWI196705 JFB196704:JGE196705 JOX196704:JQA196705 JYT196704:JZW196705 KIP196704:KJS196705 KSL196704:KTO196705 LCH196704:LDK196705 LMD196704:LNG196705 LVZ196704:LXC196705 MFV196704:MGY196705 MPR196704:MQU196705 MZN196704:NAQ196705 NJJ196704:NKM196705 NTF196704:NUI196705 ODB196704:OEE196705 OMX196704:OOA196705 OWT196704:OXW196705 PGP196704:PHS196705 PQL196704:PRO196705 QAH196704:QBK196705 QKD196704:QLG196705 QTZ196704:QVC196705 RDV196704:REY196705 RNR196704:ROU196705 RXN196704:RYQ196705 SHJ196704:SIM196705 SRF196704:SSI196705 TBB196704:TCE196705 TKX196704:TMA196705 TUT196704:TVW196705 UEP196704:UFS196705 UOL196704:UPO196705 UYH196704:UZK196705 VID196704:VJG196705 VRZ196704:VTC196705 WBV196704:WCY196705 WLR196704:WMU196705 WVN196704:WWQ196705 D262240:AQ262241 JB262240:KE262241 SX262240:UA262241 ACT262240:ADW262241 AMP262240:ANS262241 AWL262240:AXO262241 BGH262240:BHK262241 BQD262240:BRG262241 BZZ262240:CBC262241 CJV262240:CKY262241 CTR262240:CUU262241 DDN262240:DEQ262241 DNJ262240:DOM262241 DXF262240:DYI262241 EHB262240:EIE262241 EQX262240:ESA262241 FAT262240:FBW262241 FKP262240:FLS262241 FUL262240:FVO262241 GEH262240:GFK262241 GOD262240:GPG262241 GXZ262240:GZC262241 HHV262240:HIY262241 HRR262240:HSU262241 IBN262240:ICQ262241 ILJ262240:IMM262241 IVF262240:IWI262241 JFB262240:JGE262241 JOX262240:JQA262241 JYT262240:JZW262241 KIP262240:KJS262241 KSL262240:KTO262241 LCH262240:LDK262241 LMD262240:LNG262241 LVZ262240:LXC262241 MFV262240:MGY262241 MPR262240:MQU262241 MZN262240:NAQ262241 NJJ262240:NKM262241 NTF262240:NUI262241 ODB262240:OEE262241 OMX262240:OOA262241 OWT262240:OXW262241 PGP262240:PHS262241 PQL262240:PRO262241 QAH262240:QBK262241 QKD262240:QLG262241 QTZ262240:QVC262241 RDV262240:REY262241 RNR262240:ROU262241 RXN262240:RYQ262241 SHJ262240:SIM262241 SRF262240:SSI262241 TBB262240:TCE262241 TKX262240:TMA262241 TUT262240:TVW262241 UEP262240:UFS262241 UOL262240:UPO262241 UYH262240:UZK262241 VID262240:VJG262241 VRZ262240:VTC262241 WBV262240:WCY262241 WLR262240:WMU262241 WVN262240:WWQ262241 D327776:AQ327777 JB327776:KE327777 SX327776:UA327777 ACT327776:ADW327777 AMP327776:ANS327777 AWL327776:AXO327777 BGH327776:BHK327777 BQD327776:BRG327777 BZZ327776:CBC327777 CJV327776:CKY327777 CTR327776:CUU327777 DDN327776:DEQ327777 DNJ327776:DOM327777 DXF327776:DYI327777 EHB327776:EIE327777 EQX327776:ESA327777 FAT327776:FBW327777 FKP327776:FLS327777 FUL327776:FVO327777 GEH327776:GFK327777 GOD327776:GPG327777 GXZ327776:GZC327777 HHV327776:HIY327777 HRR327776:HSU327777 IBN327776:ICQ327777 ILJ327776:IMM327777 IVF327776:IWI327777 JFB327776:JGE327777 JOX327776:JQA327777 JYT327776:JZW327777 KIP327776:KJS327777 KSL327776:KTO327777 LCH327776:LDK327777 LMD327776:LNG327777 LVZ327776:LXC327777 MFV327776:MGY327777 MPR327776:MQU327777 MZN327776:NAQ327777 NJJ327776:NKM327777 NTF327776:NUI327777 ODB327776:OEE327777 OMX327776:OOA327777 OWT327776:OXW327777 PGP327776:PHS327777 PQL327776:PRO327777 QAH327776:QBK327777 QKD327776:QLG327777 QTZ327776:QVC327777 RDV327776:REY327777 RNR327776:ROU327777 RXN327776:RYQ327777 SHJ327776:SIM327777 SRF327776:SSI327777 TBB327776:TCE327777 TKX327776:TMA327777 TUT327776:TVW327777 UEP327776:UFS327777 UOL327776:UPO327777 UYH327776:UZK327777 VID327776:VJG327777 VRZ327776:VTC327777 WBV327776:WCY327777 WLR327776:WMU327777 WVN327776:WWQ327777 D393312:AQ393313 JB393312:KE393313 SX393312:UA393313 ACT393312:ADW393313 AMP393312:ANS393313 AWL393312:AXO393313 BGH393312:BHK393313 BQD393312:BRG393313 BZZ393312:CBC393313 CJV393312:CKY393313 CTR393312:CUU393313 DDN393312:DEQ393313 DNJ393312:DOM393313 DXF393312:DYI393313 EHB393312:EIE393313 EQX393312:ESA393313 FAT393312:FBW393313 FKP393312:FLS393313 FUL393312:FVO393313 GEH393312:GFK393313 GOD393312:GPG393313 GXZ393312:GZC393313 HHV393312:HIY393313 HRR393312:HSU393313 IBN393312:ICQ393313 ILJ393312:IMM393313 IVF393312:IWI393313 JFB393312:JGE393313 JOX393312:JQA393313 JYT393312:JZW393313 KIP393312:KJS393313 KSL393312:KTO393313 LCH393312:LDK393313 LMD393312:LNG393313 LVZ393312:LXC393313 MFV393312:MGY393313 MPR393312:MQU393313 MZN393312:NAQ393313 NJJ393312:NKM393313 NTF393312:NUI393313 ODB393312:OEE393313 OMX393312:OOA393313 OWT393312:OXW393313 PGP393312:PHS393313 PQL393312:PRO393313 QAH393312:QBK393313 QKD393312:QLG393313 QTZ393312:QVC393313 RDV393312:REY393313 RNR393312:ROU393313 RXN393312:RYQ393313 SHJ393312:SIM393313 SRF393312:SSI393313 TBB393312:TCE393313 TKX393312:TMA393313 TUT393312:TVW393313 UEP393312:UFS393313 UOL393312:UPO393313 UYH393312:UZK393313 VID393312:VJG393313 VRZ393312:VTC393313 WBV393312:WCY393313 WLR393312:WMU393313 WVN393312:WWQ393313 D458848:AQ458849 JB458848:KE458849 SX458848:UA458849 ACT458848:ADW458849 AMP458848:ANS458849 AWL458848:AXO458849 BGH458848:BHK458849 BQD458848:BRG458849 BZZ458848:CBC458849 CJV458848:CKY458849 CTR458848:CUU458849 DDN458848:DEQ458849 DNJ458848:DOM458849 DXF458848:DYI458849 EHB458848:EIE458849 EQX458848:ESA458849 FAT458848:FBW458849 FKP458848:FLS458849 FUL458848:FVO458849 GEH458848:GFK458849 GOD458848:GPG458849 GXZ458848:GZC458849 HHV458848:HIY458849 HRR458848:HSU458849 IBN458848:ICQ458849 ILJ458848:IMM458849 IVF458848:IWI458849 JFB458848:JGE458849 JOX458848:JQA458849 JYT458848:JZW458849 KIP458848:KJS458849 KSL458848:KTO458849 LCH458848:LDK458849 LMD458848:LNG458849 LVZ458848:LXC458849 MFV458848:MGY458849 MPR458848:MQU458849 MZN458848:NAQ458849 NJJ458848:NKM458849 NTF458848:NUI458849 ODB458848:OEE458849 OMX458848:OOA458849 OWT458848:OXW458849 PGP458848:PHS458849 PQL458848:PRO458849 QAH458848:QBK458849 QKD458848:QLG458849 QTZ458848:QVC458849 RDV458848:REY458849 RNR458848:ROU458849 RXN458848:RYQ458849 SHJ458848:SIM458849 SRF458848:SSI458849 TBB458848:TCE458849 TKX458848:TMA458849 TUT458848:TVW458849 UEP458848:UFS458849 UOL458848:UPO458849 UYH458848:UZK458849 VID458848:VJG458849 VRZ458848:VTC458849 WBV458848:WCY458849 WLR458848:WMU458849 WVN458848:WWQ458849 D524384:AQ524385 JB524384:KE524385 SX524384:UA524385 ACT524384:ADW524385 AMP524384:ANS524385 AWL524384:AXO524385 BGH524384:BHK524385 BQD524384:BRG524385 BZZ524384:CBC524385 CJV524384:CKY524385 CTR524384:CUU524385 DDN524384:DEQ524385 DNJ524384:DOM524385 DXF524384:DYI524385 EHB524384:EIE524385 EQX524384:ESA524385 FAT524384:FBW524385 FKP524384:FLS524385 FUL524384:FVO524385 GEH524384:GFK524385 GOD524384:GPG524385 GXZ524384:GZC524385 HHV524384:HIY524385 HRR524384:HSU524385 IBN524384:ICQ524385 ILJ524384:IMM524385 IVF524384:IWI524385 JFB524384:JGE524385 JOX524384:JQA524385 JYT524384:JZW524385 KIP524384:KJS524385 KSL524384:KTO524385 LCH524384:LDK524385 LMD524384:LNG524385 LVZ524384:LXC524385 MFV524384:MGY524385 MPR524384:MQU524385 MZN524384:NAQ524385 NJJ524384:NKM524385 NTF524384:NUI524385 ODB524384:OEE524385 OMX524384:OOA524385 OWT524384:OXW524385 PGP524384:PHS524385 PQL524384:PRO524385 QAH524384:QBK524385 QKD524384:QLG524385 QTZ524384:QVC524385 RDV524384:REY524385 RNR524384:ROU524385 RXN524384:RYQ524385 SHJ524384:SIM524385 SRF524384:SSI524385 TBB524384:TCE524385 TKX524384:TMA524385 TUT524384:TVW524385 UEP524384:UFS524385 UOL524384:UPO524385 UYH524384:UZK524385 VID524384:VJG524385 VRZ524384:VTC524385 WBV524384:WCY524385 WLR524384:WMU524385 WVN524384:WWQ524385 D589920:AQ589921 JB589920:KE589921 SX589920:UA589921 ACT589920:ADW589921 AMP589920:ANS589921 AWL589920:AXO589921 BGH589920:BHK589921 BQD589920:BRG589921 BZZ589920:CBC589921 CJV589920:CKY589921 CTR589920:CUU589921 DDN589920:DEQ589921 DNJ589920:DOM589921 DXF589920:DYI589921 EHB589920:EIE589921 EQX589920:ESA589921 FAT589920:FBW589921 FKP589920:FLS589921 FUL589920:FVO589921 GEH589920:GFK589921 GOD589920:GPG589921 GXZ589920:GZC589921 HHV589920:HIY589921 HRR589920:HSU589921 IBN589920:ICQ589921 ILJ589920:IMM589921 IVF589920:IWI589921 JFB589920:JGE589921 JOX589920:JQA589921 JYT589920:JZW589921 KIP589920:KJS589921 KSL589920:KTO589921 LCH589920:LDK589921 LMD589920:LNG589921 LVZ589920:LXC589921 MFV589920:MGY589921 MPR589920:MQU589921 MZN589920:NAQ589921 NJJ589920:NKM589921 NTF589920:NUI589921 ODB589920:OEE589921 OMX589920:OOA589921 OWT589920:OXW589921 PGP589920:PHS589921 PQL589920:PRO589921 QAH589920:QBK589921 QKD589920:QLG589921 QTZ589920:QVC589921 RDV589920:REY589921 RNR589920:ROU589921 RXN589920:RYQ589921 SHJ589920:SIM589921 SRF589920:SSI589921 TBB589920:TCE589921 TKX589920:TMA589921 TUT589920:TVW589921 UEP589920:UFS589921 UOL589920:UPO589921 UYH589920:UZK589921 VID589920:VJG589921 VRZ589920:VTC589921 WBV589920:WCY589921 WLR589920:WMU589921 WVN589920:WWQ589921 D655456:AQ655457 JB655456:KE655457 SX655456:UA655457 ACT655456:ADW655457 AMP655456:ANS655457 AWL655456:AXO655457 BGH655456:BHK655457 BQD655456:BRG655457 BZZ655456:CBC655457 CJV655456:CKY655457 CTR655456:CUU655457 DDN655456:DEQ655457 DNJ655456:DOM655457 DXF655456:DYI655457 EHB655456:EIE655457 EQX655456:ESA655457 FAT655456:FBW655457 FKP655456:FLS655457 FUL655456:FVO655457 GEH655456:GFK655457 GOD655456:GPG655457 GXZ655456:GZC655457 HHV655456:HIY655457 HRR655456:HSU655457 IBN655456:ICQ655457 ILJ655456:IMM655457 IVF655456:IWI655457 JFB655456:JGE655457 JOX655456:JQA655457 JYT655456:JZW655457 KIP655456:KJS655457 KSL655456:KTO655457 LCH655456:LDK655457 LMD655456:LNG655457 LVZ655456:LXC655457 MFV655456:MGY655457 MPR655456:MQU655457 MZN655456:NAQ655457 NJJ655456:NKM655457 NTF655456:NUI655457 ODB655456:OEE655457 OMX655456:OOA655457 OWT655456:OXW655457 PGP655456:PHS655457 PQL655456:PRO655457 QAH655456:QBK655457 QKD655456:QLG655457 QTZ655456:QVC655457 RDV655456:REY655457 RNR655456:ROU655457 RXN655456:RYQ655457 SHJ655456:SIM655457 SRF655456:SSI655457 TBB655456:TCE655457 TKX655456:TMA655457 TUT655456:TVW655457 UEP655456:UFS655457 UOL655456:UPO655457 UYH655456:UZK655457 VID655456:VJG655457 VRZ655456:VTC655457 WBV655456:WCY655457 WLR655456:WMU655457 WVN655456:WWQ655457 D720992:AQ720993 JB720992:KE720993 SX720992:UA720993 ACT720992:ADW720993 AMP720992:ANS720993 AWL720992:AXO720993 BGH720992:BHK720993 BQD720992:BRG720993 BZZ720992:CBC720993 CJV720992:CKY720993 CTR720992:CUU720993 DDN720992:DEQ720993 DNJ720992:DOM720993 DXF720992:DYI720993 EHB720992:EIE720993 EQX720992:ESA720993 FAT720992:FBW720993 FKP720992:FLS720993 FUL720992:FVO720993 GEH720992:GFK720993 GOD720992:GPG720993 GXZ720992:GZC720993 HHV720992:HIY720993 HRR720992:HSU720993 IBN720992:ICQ720993 ILJ720992:IMM720993 IVF720992:IWI720993 JFB720992:JGE720993 JOX720992:JQA720993 JYT720992:JZW720993 KIP720992:KJS720993 KSL720992:KTO720993 LCH720992:LDK720993 LMD720992:LNG720993 LVZ720992:LXC720993 MFV720992:MGY720993 MPR720992:MQU720993 MZN720992:NAQ720993 NJJ720992:NKM720993 NTF720992:NUI720993 ODB720992:OEE720993 OMX720992:OOA720993 OWT720992:OXW720993 PGP720992:PHS720993 PQL720992:PRO720993 QAH720992:QBK720993 QKD720992:QLG720993 QTZ720992:QVC720993 RDV720992:REY720993 RNR720992:ROU720993 RXN720992:RYQ720993 SHJ720992:SIM720993 SRF720992:SSI720993 TBB720992:TCE720993 TKX720992:TMA720993 TUT720992:TVW720993 UEP720992:UFS720993 UOL720992:UPO720993 UYH720992:UZK720993 VID720992:VJG720993 VRZ720992:VTC720993 WBV720992:WCY720993 WLR720992:WMU720993 WVN720992:WWQ720993 D786528:AQ786529 JB786528:KE786529 SX786528:UA786529 ACT786528:ADW786529 AMP786528:ANS786529 AWL786528:AXO786529 BGH786528:BHK786529 BQD786528:BRG786529 BZZ786528:CBC786529 CJV786528:CKY786529 CTR786528:CUU786529 DDN786528:DEQ786529 DNJ786528:DOM786529 DXF786528:DYI786529 EHB786528:EIE786529 EQX786528:ESA786529 FAT786528:FBW786529 FKP786528:FLS786529 FUL786528:FVO786529 GEH786528:GFK786529 GOD786528:GPG786529 GXZ786528:GZC786529 HHV786528:HIY786529 HRR786528:HSU786529 IBN786528:ICQ786529 ILJ786528:IMM786529 IVF786528:IWI786529 JFB786528:JGE786529 JOX786528:JQA786529 JYT786528:JZW786529 KIP786528:KJS786529 KSL786528:KTO786529 LCH786528:LDK786529 LMD786528:LNG786529 LVZ786528:LXC786529 MFV786528:MGY786529 MPR786528:MQU786529 MZN786528:NAQ786529 NJJ786528:NKM786529 NTF786528:NUI786529 ODB786528:OEE786529 OMX786528:OOA786529 OWT786528:OXW786529 PGP786528:PHS786529 PQL786528:PRO786529 QAH786528:QBK786529 QKD786528:QLG786529 QTZ786528:QVC786529 RDV786528:REY786529 RNR786528:ROU786529 RXN786528:RYQ786529 SHJ786528:SIM786529 SRF786528:SSI786529 TBB786528:TCE786529 TKX786528:TMA786529 TUT786528:TVW786529 UEP786528:UFS786529 UOL786528:UPO786529 UYH786528:UZK786529 VID786528:VJG786529 VRZ786528:VTC786529 WBV786528:WCY786529 WLR786528:WMU786529 WVN786528:WWQ786529 D852064:AQ852065 JB852064:KE852065 SX852064:UA852065 ACT852064:ADW852065 AMP852064:ANS852065 AWL852064:AXO852065 BGH852064:BHK852065 BQD852064:BRG852065 BZZ852064:CBC852065 CJV852064:CKY852065 CTR852064:CUU852065 DDN852064:DEQ852065 DNJ852064:DOM852065 DXF852064:DYI852065 EHB852064:EIE852065 EQX852064:ESA852065 FAT852064:FBW852065 FKP852064:FLS852065 FUL852064:FVO852065 GEH852064:GFK852065 GOD852064:GPG852065 GXZ852064:GZC852065 HHV852064:HIY852065 HRR852064:HSU852065 IBN852064:ICQ852065 ILJ852064:IMM852065 IVF852064:IWI852065 JFB852064:JGE852065 JOX852064:JQA852065 JYT852064:JZW852065 KIP852064:KJS852065 KSL852064:KTO852065 LCH852064:LDK852065 LMD852064:LNG852065 LVZ852064:LXC852065 MFV852064:MGY852065 MPR852064:MQU852065 MZN852064:NAQ852065 NJJ852064:NKM852065 NTF852064:NUI852065 ODB852064:OEE852065 OMX852064:OOA852065 OWT852064:OXW852065 PGP852064:PHS852065 PQL852064:PRO852065 QAH852064:QBK852065 QKD852064:QLG852065 QTZ852064:QVC852065 RDV852064:REY852065 RNR852064:ROU852065 RXN852064:RYQ852065 SHJ852064:SIM852065 SRF852064:SSI852065 TBB852064:TCE852065 TKX852064:TMA852065 TUT852064:TVW852065 UEP852064:UFS852065 UOL852064:UPO852065 UYH852064:UZK852065 VID852064:VJG852065 VRZ852064:VTC852065 WBV852064:WCY852065 WLR852064:WMU852065 WVN852064:WWQ852065 D917600:AQ917601 JB917600:KE917601 SX917600:UA917601 ACT917600:ADW917601 AMP917600:ANS917601 AWL917600:AXO917601 BGH917600:BHK917601 BQD917600:BRG917601 BZZ917600:CBC917601 CJV917600:CKY917601 CTR917600:CUU917601 DDN917600:DEQ917601 DNJ917600:DOM917601 DXF917600:DYI917601 EHB917600:EIE917601 EQX917600:ESA917601 FAT917600:FBW917601 FKP917600:FLS917601 FUL917600:FVO917601 GEH917600:GFK917601 GOD917600:GPG917601 GXZ917600:GZC917601 HHV917600:HIY917601 HRR917600:HSU917601 IBN917600:ICQ917601 ILJ917600:IMM917601 IVF917600:IWI917601 JFB917600:JGE917601 JOX917600:JQA917601 JYT917600:JZW917601 KIP917600:KJS917601 KSL917600:KTO917601 LCH917600:LDK917601 LMD917600:LNG917601 LVZ917600:LXC917601 MFV917600:MGY917601 MPR917600:MQU917601 MZN917600:NAQ917601 NJJ917600:NKM917601 NTF917600:NUI917601 ODB917600:OEE917601 OMX917600:OOA917601 OWT917600:OXW917601 PGP917600:PHS917601 PQL917600:PRO917601 QAH917600:QBK917601 QKD917600:QLG917601 QTZ917600:QVC917601 RDV917600:REY917601 RNR917600:ROU917601 RXN917600:RYQ917601 SHJ917600:SIM917601 SRF917600:SSI917601 TBB917600:TCE917601 TKX917600:TMA917601 TUT917600:TVW917601 UEP917600:UFS917601 UOL917600:UPO917601 UYH917600:UZK917601 VID917600:VJG917601 VRZ917600:VTC917601 WBV917600:WCY917601 WLR917600:WMU917601 WVN917600:WWQ917601 D983136:AQ983137 JB983136:KE983137 SX983136:UA983137 ACT983136:ADW983137 AMP983136:ANS983137 AWL983136:AXO983137 BGH983136:BHK983137 BQD983136:BRG983137 BZZ983136:CBC983137 CJV983136:CKY983137 CTR983136:CUU983137 DDN983136:DEQ983137 DNJ983136:DOM983137 DXF983136:DYI983137 EHB983136:EIE983137 EQX983136:ESA983137 FAT983136:FBW983137 FKP983136:FLS983137 FUL983136:FVO983137 GEH983136:GFK983137 GOD983136:GPG983137 GXZ983136:GZC983137 HHV983136:HIY983137 HRR983136:HSU983137 IBN983136:ICQ983137 ILJ983136:IMM983137 IVF983136:IWI983137 JFB983136:JGE983137 JOX983136:JQA983137 JYT983136:JZW983137 KIP983136:KJS983137 KSL983136:KTO983137 LCH983136:LDK983137 LMD983136:LNG983137 LVZ983136:LXC983137 MFV983136:MGY983137 MPR983136:MQU983137 MZN983136:NAQ983137 NJJ983136:NKM983137 NTF983136:NUI983137 ODB983136:OEE983137 OMX983136:OOA983137 OWT983136:OXW983137 PGP983136:PHS983137 PQL983136:PRO983137 QAH983136:QBK983137 QKD983136:QLG983137 QTZ983136:QVC983137 RDV983136:REY983137 RNR983136:ROU983137 RXN983136:RYQ983137 SHJ983136:SIM983137 SRF983136:SSI983137 TBB983136:TCE983137 TKX983136:TMA983137 TUT983136:TVW983137 UEP983136:UFS983137 UOL983136:UPO983137 UYH983136:UZK983137 VID983136:VJG983137 VRZ983136:VTC983137 WBV983136:WCY983137 WLR983136:WMU983137 WVN983136:WWQ983137 VRZ157:VTC157 JB109:KE109 SX109:UA109 ACT109:ADW109 AMP109:ANS109 AWL109:AXO109 BGH109:BHK109 BQD109:BRG109 BZZ109:CBC109 CJV109:CKY109 CTR109:CUU109 DDN109:DEQ109 DNJ109:DOM109 DXF109:DYI109 EHB109:EIE109 EQX109:ESA109 FAT109:FBW109 FKP109:FLS109 FUL109:FVO109 GEH109:GFK109 GOD109:GPG109 GXZ109:GZC109 HHV109:HIY109 HRR109:HSU109 IBN109:ICQ109 ILJ109:IMM109 IVF109:IWI109 JFB109:JGE109 JOX109:JQA109 JYT109:JZW109 KIP109:KJS109 KSL109:KTO109 LCH109:LDK109 LMD109:LNG109 LVZ109:LXC109 MFV109:MGY109 MPR109:MQU109 MZN109:NAQ109 NJJ109:NKM109 NTF109:NUI109 ODB109:OEE109 OMX109:OOA109 OWT109:OXW109 PGP109:PHS109 PQL109:PRO109 QAH109:QBK109 QKD109:QLG109 QTZ109:QVC109 RDV109:REY109 RNR109:ROU109 RXN109:RYQ109 SHJ109:SIM109 SRF109:SSI109 TBB109:TCE109 TKX109:TMA109 TUT109:TVW109 UEP109:UFS109 UOL109:UPO109 UYH109:UZK109 VID109:VJG109 VRZ109:VTC109 WBV109:WCY109 WLR109:WMU109 WVN109:WWQ109 D65628:AQ65628 JB65628:KE65628 SX65628:UA65628 ACT65628:ADW65628 AMP65628:ANS65628 AWL65628:AXO65628 BGH65628:BHK65628 BQD65628:BRG65628 BZZ65628:CBC65628 CJV65628:CKY65628 CTR65628:CUU65628 DDN65628:DEQ65628 DNJ65628:DOM65628 DXF65628:DYI65628 EHB65628:EIE65628 EQX65628:ESA65628 FAT65628:FBW65628 FKP65628:FLS65628 FUL65628:FVO65628 GEH65628:GFK65628 GOD65628:GPG65628 GXZ65628:GZC65628 HHV65628:HIY65628 HRR65628:HSU65628 IBN65628:ICQ65628 ILJ65628:IMM65628 IVF65628:IWI65628 JFB65628:JGE65628 JOX65628:JQA65628 JYT65628:JZW65628 KIP65628:KJS65628 KSL65628:KTO65628 LCH65628:LDK65628 LMD65628:LNG65628 LVZ65628:LXC65628 MFV65628:MGY65628 MPR65628:MQU65628 MZN65628:NAQ65628 NJJ65628:NKM65628 NTF65628:NUI65628 ODB65628:OEE65628 OMX65628:OOA65628 OWT65628:OXW65628 PGP65628:PHS65628 PQL65628:PRO65628 QAH65628:QBK65628 QKD65628:QLG65628 QTZ65628:QVC65628 RDV65628:REY65628 RNR65628:ROU65628 RXN65628:RYQ65628 SHJ65628:SIM65628 SRF65628:SSI65628 TBB65628:TCE65628 TKX65628:TMA65628 TUT65628:TVW65628 UEP65628:UFS65628 UOL65628:UPO65628 UYH65628:UZK65628 VID65628:VJG65628 VRZ65628:VTC65628 WBV65628:WCY65628 WLR65628:WMU65628 WVN65628:WWQ65628 D131164:AQ131164 JB131164:KE131164 SX131164:UA131164 ACT131164:ADW131164 AMP131164:ANS131164 AWL131164:AXO131164 BGH131164:BHK131164 BQD131164:BRG131164 BZZ131164:CBC131164 CJV131164:CKY131164 CTR131164:CUU131164 DDN131164:DEQ131164 DNJ131164:DOM131164 DXF131164:DYI131164 EHB131164:EIE131164 EQX131164:ESA131164 FAT131164:FBW131164 FKP131164:FLS131164 FUL131164:FVO131164 GEH131164:GFK131164 GOD131164:GPG131164 GXZ131164:GZC131164 HHV131164:HIY131164 HRR131164:HSU131164 IBN131164:ICQ131164 ILJ131164:IMM131164 IVF131164:IWI131164 JFB131164:JGE131164 JOX131164:JQA131164 JYT131164:JZW131164 KIP131164:KJS131164 KSL131164:KTO131164 LCH131164:LDK131164 LMD131164:LNG131164 LVZ131164:LXC131164 MFV131164:MGY131164 MPR131164:MQU131164 MZN131164:NAQ131164 NJJ131164:NKM131164 NTF131164:NUI131164 ODB131164:OEE131164 OMX131164:OOA131164 OWT131164:OXW131164 PGP131164:PHS131164 PQL131164:PRO131164 QAH131164:QBK131164 QKD131164:QLG131164 QTZ131164:QVC131164 RDV131164:REY131164 RNR131164:ROU131164 RXN131164:RYQ131164 SHJ131164:SIM131164 SRF131164:SSI131164 TBB131164:TCE131164 TKX131164:TMA131164 TUT131164:TVW131164 UEP131164:UFS131164 UOL131164:UPO131164 UYH131164:UZK131164 VID131164:VJG131164 VRZ131164:VTC131164 WBV131164:WCY131164 WLR131164:WMU131164 WVN131164:WWQ131164 D196700:AQ196700 JB196700:KE196700 SX196700:UA196700 ACT196700:ADW196700 AMP196700:ANS196700 AWL196700:AXO196700 BGH196700:BHK196700 BQD196700:BRG196700 BZZ196700:CBC196700 CJV196700:CKY196700 CTR196700:CUU196700 DDN196700:DEQ196700 DNJ196700:DOM196700 DXF196700:DYI196700 EHB196700:EIE196700 EQX196700:ESA196700 FAT196700:FBW196700 FKP196700:FLS196700 FUL196700:FVO196700 GEH196700:GFK196700 GOD196700:GPG196700 GXZ196700:GZC196700 HHV196700:HIY196700 HRR196700:HSU196700 IBN196700:ICQ196700 ILJ196700:IMM196700 IVF196700:IWI196700 JFB196700:JGE196700 JOX196700:JQA196700 JYT196700:JZW196700 KIP196700:KJS196700 KSL196700:KTO196700 LCH196700:LDK196700 LMD196700:LNG196700 LVZ196700:LXC196700 MFV196700:MGY196700 MPR196700:MQU196700 MZN196700:NAQ196700 NJJ196700:NKM196700 NTF196700:NUI196700 ODB196700:OEE196700 OMX196700:OOA196700 OWT196700:OXW196700 PGP196700:PHS196700 PQL196700:PRO196700 QAH196700:QBK196700 QKD196700:QLG196700 QTZ196700:QVC196700 RDV196700:REY196700 RNR196700:ROU196700 RXN196700:RYQ196700 SHJ196700:SIM196700 SRF196700:SSI196700 TBB196700:TCE196700 TKX196700:TMA196700 TUT196700:TVW196700 UEP196700:UFS196700 UOL196700:UPO196700 UYH196700:UZK196700 VID196700:VJG196700 VRZ196700:VTC196700 WBV196700:WCY196700 WLR196700:WMU196700 WVN196700:WWQ196700 D262236:AQ262236 JB262236:KE262236 SX262236:UA262236 ACT262236:ADW262236 AMP262236:ANS262236 AWL262236:AXO262236 BGH262236:BHK262236 BQD262236:BRG262236 BZZ262236:CBC262236 CJV262236:CKY262236 CTR262236:CUU262236 DDN262236:DEQ262236 DNJ262236:DOM262236 DXF262236:DYI262236 EHB262236:EIE262236 EQX262236:ESA262236 FAT262236:FBW262236 FKP262236:FLS262236 FUL262236:FVO262236 GEH262236:GFK262236 GOD262236:GPG262236 GXZ262236:GZC262236 HHV262236:HIY262236 HRR262236:HSU262236 IBN262236:ICQ262236 ILJ262236:IMM262236 IVF262236:IWI262236 JFB262236:JGE262236 JOX262236:JQA262236 JYT262236:JZW262236 KIP262236:KJS262236 KSL262236:KTO262236 LCH262236:LDK262236 LMD262236:LNG262236 LVZ262236:LXC262236 MFV262236:MGY262236 MPR262236:MQU262236 MZN262236:NAQ262236 NJJ262236:NKM262236 NTF262236:NUI262236 ODB262236:OEE262236 OMX262236:OOA262236 OWT262236:OXW262236 PGP262236:PHS262236 PQL262236:PRO262236 QAH262236:QBK262236 QKD262236:QLG262236 QTZ262236:QVC262236 RDV262236:REY262236 RNR262236:ROU262236 RXN262236:RYQ262236 SHJ262236:SIM262236 SRF262236:SSI262236 TBB262236:TCE262236 TKX262236:TMA262236 TUT262236:TVW262236 UEP262236:UFS262236 UOL262236:UPO262236 UYH262236:UZK262236 VID262236:VJG262236 VRZ262236:VTC262236 WBV262236:WCY262236 WLR262236:WMU262236 WVN262236:WWQ262236 D327772:AQ327772 JB327772:KE327772 SX327772:UA327772 ACT327772:ADW327772 AMP327772:ANS327772 AWL327772:AXO327772 BGH327772:BHK327772 BQD327772:BRG327772 BZZ327772:CBC327772 CJV327772:CKY327772 CTR327772:CUU327772 DDN327772:DEQ327772 DNJ327772:DOM327772 DXF327772:DYI327772 EHB327772:EIE327772 EQX327772:ESA327772 FAT327772:FBW327772 FKP327772:FLS327772 FUL327772:FVO327772 GEH327772:GFK327772 GOD327772:GPG327772 GXZ327772:GZC327772 HHV327772:HIY327772 HRR327772:HSU327772 IBN327772:ICQ327772 ILJ327772:IMM327772 IVF327772:IWI327772 JFB327772:JGE327772 JOX327772:JQA327772 JYT327772:JZW327772 KIP327772:KJS327772 KSL327772:KTO327772 LCH327772:LDK327772 LMD327772:LNG327772 LVZ327772:LXC327772 MFV327772:MGY327772 MPR327772:MQU327772 MZN327772:NAQ327772 NJJ327772:NKM327772 NTF327772:NUI327772 ODB327772:OEE327772 OMX327772:OOA327772 OWT327772:OXW327772 PGP327772:PHS327772 PQL327772:PRO327772 QAH327772:QBK327772 QKD327772:QLG327772 QTZ327772:QVC327772 RDV327772:REY327772 RNR327772:ROU327772 RXN327772:RYQ327772 SHJ327772:SIM327772 SRF327772:SSI327772 TBB327772:TCE327772 TKX327772:TMA327772 TUT327772:TVW327772 UEP327772:UFS327772 UOL327772:UPO327772 UYH327772:UZK327772 VID327772:VJG327772 VRZ327772:VTC327772 WBV327772:WCY327772 WLR327772:WMU327772 WVN327772:WWQ327772 D393308:AQ393308 JB393308:KE393308 SX393308:UA393308 ACT393308:ADW393308 AMP393308:ANS393308 AWL393308:AXO393308 BGH393308:BHK393308 BQD393308:BRG393308 BZZ393308:CBC393308 CJV393308:CKY393308 CTR393308:CUU393308 DDN393308:DEQ393308 DNJ393308:DOM393308 DXF393308:DYI393308 EHB393308:EIE393308 EQX393308:ESA393308 FAT393308:FBW393308 FKP393308:FLS393308 FUL393308:FVO393308 GEH393308:GFK393308 GOD393308:GPG393308 GXZ393308:GZC393308 HHV393308:HIY393308 HRR393308:HSU393308 IBN393308:ICQ393308 ILJ393308:IMM393308 IVF393308:IWI393308 JFB393308:JGE393308 JOX393308:JQA393308 JYT393308:JZW393308 KIP393308:KJS393308 KSL393308:KTO393308 LCH393308:LDK393308 LMD393308:LNG393308 LVZ393308:LXC393308 MFV393308:MGY393308 MPR393308:MQU393308 MZN393308:NAQ393308 NJJ393308:NKM393308 NTF393308:NUI393308 ODB393308:OEE393308 OMX393308:OOA393308 OWT393308:OXW393308 PGP393308:PHS393308 PQL393308:PRO393308 QAH393308:QBK393308 QKD393308:QLG393308 QTZ393308:QVC393308 RDV393308:REY393308 RNR393308:ROU393308 RXN393308:RYQ393308 SHJ393308:SIM393308 SRF393308:SSI393308 TBB393308:TCE393308 TKX393308:TMA393308 TUT393308:TVW393308 UEP393308:UFS393308 UOL393308:UPO393308 UYH393308:UZK393308 VID393308:VJG393308 VRZ393308:VTC393308 WBV393308:WCY393308 WLR393308:WMU393308 WVN393308:WWQ393308 D458844:AQ458844 JB458844:KE458844 SX458844:UA458844 ACT458844:ADW458844 AMP458844:ANS458844 AWL458844:AXO458844 BGH458844:BHK458844 BQD458844:BRG458844 BZZ458844:CBC458844 CJV458844:CKY458844 CTR458844:CUU458844 DDN458844:DEQ458844 DNJ458844:DOM458844 DXF458844:DYI458844 EHB458844:EIE458844 EQX458844:ESA458844 FAT458844:FBW458844 FKP458844:FLS458844 FUL458844:FVO458844 GEH458844:GFK458844 GOD458844:GPG458844 GXZ458844:GZC458844 HHV458844:HIY458844 HRR458844:HSU458844 IBN458844:ICQ458844 ILJ458844:IMM458844 IVF458844:IWI458844 JFB458844:JGE458844 JOX458844:JQA458844 JYT458844:JZW458844 KIP458844:KJS458844 KSL458844:KTO458844 LCH458844:LDK458844 LMD458844:LNG458844 LVZ458844:LXC458844 MFV458844:MGY458844 MPR458844:MQU458844 MZN458844:NAQ458844 NJJ458844:NKM458844 NTF458844:NUI458844 ODB458844:OEE458844 OMX458844:OOA458844 OWT458844:OXW458844 PGP458844:PHS458844 PQL458844:PRO458844 QAH458844:QBK458844 QKD458844:QLG458844 QTZ458844:QVC458844 RDV458844:REY458844 RNR458844:ROU458844 RXN458844:RYQ458844 SHJ458844:SIM458844 SRF458844:SSI458844 TBB458844:TCE458844 TKX458844:TMA458844 TUT458844:TVW458844 UEP458844:UFS458844 UOL458844:UPO458844 UYH458844:UZK458844 VID458844:VJG458844 VRZ458844:VTC458844 WBV458844:WCY458844 WLR458844:WMU458844 WVN458844:WWQ458844 D524380:AQ524380 JB524380:KE524380 SX524380:UA524380 ACT524380:ADW524380 AMP524380:ANS524380 AWL524380:AXO524380 BGH524380:BHK524380 BQD524380:BRG524380 BZZ524380:CBC524380 CJV524380:CKY524380 CTR524380:CUU524380 DDN524380:DEQ524380 DNJ524380:DOM524380 DXF524380:DYI524380 EHB524380:EIE524380 EQX524380:ESA524380 FAT524380:FBW524380 FKP524380:FLS524380 FUL524380:FVO524380 GEH524380:GFK524380 GOD524380:GPG524380 GXZ524380:GZC524380 HHV524380:HIY524380 HRR524380:HSU524380 IBN524380:ICQ524380 ILJ524380:IMM524380 IVF524380:IWI524380 JFB524380:JGE524380 JOX524380:JQA524380 JYT524380:JZW524380 KIP524380:KJS524380 KSL524380:KTO524380 LCH524380:LDK524380 LMD524380:LNG524380 LVZ524380:LXC524380 MFV524380:MGY524380 MPR524380:MQU524380 MZN524380:NAQ524380 NJJ524380:NKM524380 NTF524380:NUI524380 ODB524380:OEE524380 OMX524380:OOA524380 OWT524380:OXW524380 PGP524380:PHS524380 PQL524380:PRO524380 QAH524380:QBK524380 QKD524380:QLG524380 QTZ524380:QVC524380 RDV524380:REY524380 RNR524380:ROU524380 RXN524380:RYQ524380 SHJ524380:SIM524380 SRF524380:SSI524380 TBB524380:TCE524380 TKX524380:TMA524380 TUT524380:TVW524380 UEP524380:UFS524380 UOL524380:UPO524380 UYH524380:UZK524380 VID524380:VJG524380 VRZ524380:VTC524380 WBV524380:WCY524380 WLR524380:WMU524380 WVN524380:WWQ524380 D589916:AQ589916 JB589916:KE589916 SX589916:UA589916 ACT589916:ADW589916 AMP589916:ANS589916 AWL589916:AXO589916 BGH589916:BHK589916 BQD589916:BRG589916 BZZ589916:CBC589916 CJV589916:CKY589916 CTR589916:CUU589916 DDN589916:DEQ589916 DNJ589916:DOM589916 DXF589916:DYI589916 EHB589916:EIE589916 EQX589916:ESA589916 FAT589916:FBW589916 FKP589916:FLS589916 FUL589916:FVO589916 GEH589916:GFK589916 GOD589916:GPG589916 GXZ589916:GZC589916 HHV589916:HIY589916 HRR589916:HSU589916 IBN589916:ICQ589916 ILJ589916:IMM589916 IVF589916:IWI589916 JFB589916:JGE589916 JOX589916:JQA589916 JYT589916:JZW589916 KIP589916:KJS589916 KSL589916:KTO589916 LCH589916:LDK589916 LMD589916:LNG589916 LVZ589916:LXC589916 MFV589916:MGY589916 MPR589916:MQU589916 MZN589916:NAQ589916 NJJ589916:NKM589916 NTF589916:NUI589916 ODB589916:OEE589916 OMX589916:OOA589916 OWT589916:OXW589916 PGP589916:PHS589916 PQL589916:PRO589916 QAH589916:QBK589916 QKD589916:QLG589916 QTZ589916:QVC589916 RDV589916:REY589916 RNR589916:ROU589916 RXN589916:RYQ589916 SHJ589916:SIM589916 SRF589916:SSI589916 TBB589916:TCE589916 TKX589916:TMA589916 TUT589916:TVW589916 UEP589916:UFS589916 UOL589916:UPO589916 UYH589916:UZK589916 VID589916:VJG589916 VRZ589916:VTC589916 WBV589916:WCY589916 WLR589916:WMU589916 WVN589916:WWQ589916 D655452:AQ655452 JB655452:KE655452 SX655452:UA655452 ACT655452:ADW655452 AMP655452:ANS655452 AWL655452:AXO655452 BGH655452:BHK655452 BQD655452:BRG655452 BZZ655452:CBC655452 CJV655452:CKY655452 CTR655452:CUU655452 DDN655452:DEQ655452 DNJ655452:DOM655452 DXF655452:DYI655452 EHB655452:EIE655452 EQX655452:ESA655452 FAT655452:FBW655452 FKP655452:FLS655452 FUL655452:FVO655452 GEH655452:GFK655452 GOD655452:GPG655452 GXZ655452:GZC655452 HHV655452:HIY655452 HRR655452:HSU655452 IBN655452:ICQ655452 ILJ655452:IMM655452 IVF655452:IWI655452 JFB655452:JGE655452 JOX655452:JQA655452 JYT655452:JZW655452 KIP655452:KJS655452 KSL655452:KTO655452 LCH655452:LDK655452 LMD655452:LNG655452 LVZ655452:LXC655452 MFV655452:MGY655452 MPR655452:MQU655452 MZN655452:NAQ655452 NJJ655452:NKM655452 NTF655452:NUI655452 ODB655452:OEE655452 OMX655452:OOA655452 OWT655452:OXW655452 PGP655452:PHS655452 PQL655452:PRO655452 QAH655452:QBK655452 QKD655452:QLG655452 QTZ655452:QVC655452 RDV655452:REY655452 RNR655452:ROU655452 RXN655452:RYQ655452 SHJ655452:SIM655452 SRF655452:SSI655452 TBB655452:TCE655452 TKX655452:TMA655452 TUT655452:TVW655452 UEP655452:UFS655452 UOL655452:UPO655452 UYH655452:UZK655452 VID655452:VJG655452 VRZ655452:VTC655452 WBV655452:WCY655452 WLR655452:WMU655452 WVN655452:WWQ655452 D720988:AQ720988 JB720988:KE720988 SX720988:UA720988 ACT720988:ADW720988 AMP720988:ANS720988 AWL720988:AXO720988 BGH720988:BHK720988 BQD720988:BRG720988 BZZ720988:CBC720988 CJV720988:CKY720988 CTR720988:CUU720988 DDN720988:DEQ720988 DNJ720988:DOM720988 DXF720988:DYI720988 EHB720988:EIE720988 EQX720988:ESA720988 FAT720988:FBW720988 FKP720988:FLS720988 FUL720988:FVO720988 GEH720988:GFK720988 GOD720988:GPG720988 GXZ720988:GZC720988 HHV720988:HIY720988 HRR720988:HSU720988 IBN720988:ICQ720988 ILJ720988:IMM720988 IVF720988:IWI720988 JFB720988:JGE720988 JOX720988:JQA720988 JYT720988:JZW720988 KIP720988:KJS720988 KSL720988:KTO720988 LCH720988:LDK720988 LMD720988:LNG720988 LVZ720988:LXC720988 MFV720988:MGY720988 MPR720988:MQU720988 MZN720988:NAQ720988 NJJ720988:NKM720988 NTF720988:NUI720988 ODB720988:OEE720988 OMX720988:OOA720988 OWT720988:OXW720988 PGP720988:PHS720988 PQL720988:PRO720988 QAH720988:QBK720988 QKD720988:QLG720988 QTZ720988:QVC720988 RDV720988:REY720988 RNR720988:ROU720988 RXN720988:RYQ720988 SHJ720988:SIM720988 SRF720988:SSI720988 TBB720988:TCE720988 TKX720988:TMA720988 TUT720988:TVW720988 UEP720988:UFS720988 UOL720988:UPO720988 UYH720988:UZK720988 VID720988:VJG720988 VRZ720988:VTC720988 WBV720988:WCY720988 WLR720988:WMU720988 WVN720988:WWQ720988 D786524:AQ786524 JB786524:KE786524 SX786524:UA786524 ACT786524:ADW786524 AMP786524:ANS786524 AWL786524:AXO786524 BGH786524:BHK786524 BQD786524:BRG786524 BZZ786524:CBC786524 CJV786524:CKY786524 CTR786524:CUU786524 DDN786524:DEQ786524 DNJ786524:DOM786524 DXF786524:DYI786524 EHB786524:EIE786524 EQX786524:ESA786524 FAT786524:FBW786524 FKP786524:FLS786524 FUL786524:FVO786524 GEH786524:GFK786524 GOD786524:GPG786524 GXZ786524:GZC786524 HHV786524:HIY786524 HRR786524:HSU786524 IBN786524:ICQ786524 ILJ786524:IMM786524 IVF786524:IWI786524 JFB786524:JGE786524 JOX786524:JQA786524 JYT786524:JZW786524 KIP786524:KJS786524 KSL786524:KTO786524 LCH786524:LDK786524 LMD786524:LNG786524 LVZ786524:LXC786524 MFV786524:MGY786524 MPR786524:MQU786524 MZN786524:NAQ786524 NJJ786524:NKM786524 NTF786524:NUI786524 ODB786524:OEE786524 OMX786524:OOA786524 OWT786524:OXW786524 PGP786524:PHS786524 PQL786524:PRO786524 QAH786524:QBK786524 QKD786524:QLG786524 QTZ786524:QVC786524 RDV786524:REY786524 RNR786524:ROU786524 RXN786524:RYQ786524 SHJ786524:SIM786524 SRF786524:SSI786524 TBB786524:TCE786524 TKX786524:TMA786524 TUT786524:TVW786524 UEP786524:UFS786524 UOL786524:UPO786524 UYH786524:UZK786524 VID786524:VJG786524 VRZ786524:VTC786524 WBV786524:WCY786524 WLR786524:WMU786524 WVN786524:WWQ786524 D852060:AQ852060 JB852060:KE852060 SX852060:UA852060 ACT852060:ADW852060 AMP852060:ANS852060 AWL852060:AXO852060 BGH852060:BHK852060 BQD852060:BRG852060 BZZ852060:CBC852060 CJV852060:CKY852060 CTR852060:CUU852060 DDN852060:DEQ852060 DNJ852060:DOM852060 DXF852060:DYI852060 EHB852060:EIE852060 EQX852060:ESA852060 FAT852060:FBW852060 FKP852060:FLS852060 FUL852060:FVO852060 GEH852060:GFK852060 GOD852060:GPG852060 GXZ852060:GZC852060 HHV852060:HIY852060 HRR852060:HSU852060 IBN852060:ICQ852060 ILJ852060:IMM852060 IVF852060:IWI852060 JFB852060:JGE852060 JOX852060:JQA852060 JYT852060:JZW852060 KIP852060:KJS852060 KSL852060:KTO852060 LCH852060:LDK852060 LMD852060:LNG852060 LVZ852060:LXC852060 MFV852060:MGY852060 MPR852060:MQU852060 MZN852060:NAQ852060 NJJ852060:NKM852060 NTF852060:NUI852060 ODB852060:OEE852060 OMX852060:OOA852060 OWT852060:OXW852060 PGP852060:PHS852060 PQL852060:PRO852060 QAH852060:QBK852060 QKD852060:QLG852060 QTZ852060:QVC852060 RDV852060:REY852060 RNR852060:ROU852060 RXN852060:RYQ852060 SHJ852060:SIM852060 SRF852060:SSI852060 TBB852060:TCE852060 TKX852060:TMA852060 TUT852060:TVW852060 UEP852060:UFS852060 UOL852060:UPO852060 UYH852060:UZK852060 VID852060:VJG852060 VRZ852060:VTC852060 WBV852060:WCY852060 WLR852060:WMU852060 WVN852060:WWQ852060 D917596:AQ917596 JB917596:KE917596 SX917596:UA917596 ACT917596:ADW917596 AMP917596:ANS917596 AWL917596:AXO917596 BGH917596:BHK917596 BQD917596:BRG917596 BZZ917596:CBC917596 CJV917596:CKY917596 CTR917596:CUU917596 DDN917596:DEQ917596 DNJ917596:DOM917596 DXF917596:DYI917596 EHB917596:EIE917596 EQX917596:ESA917596 FAT917596:FBW917596 FKP917596:FLS917596 FUL917596:FVO917596 GEH917596:GFK917596 GOD917596:GPG917596 GXZ917596:GZC917596 HHV917596:HIY917596 HRR917596:HSU917596 IBN917596:ICQ917596 ILJ917596:IMM917596 IVF917596:IWI917596 JFB917596:JGE917596 JOX917596:JQA917596 JYT917596:JZW917596 KIP917596:KJS917596 KSL917596:KTO917596 LCH917596:LDK917596 LMD917596:LNG917596 LVZ917596:LXC917596 MFV917596:MGY917596 MPR917596:MQU917596 MZN917596:NAQ917596 NJJ917596:NKM917596 NTF917596:NUI917596 ODB917596:OEE917596 OMX917596:OOA917596 OWT917596:OXW917596 PGP917596:PHS917596 PQL917596:PRO917596 QAH917596:QBK917596 QKD917596:QLG917596 QTZ917596:QVC917596 RDV917596:REY917596 RNR917596:ROU917596 RXN917596:RYQ917596 SHJ917596:SIM917596 SRF917596:SSI917596 TBB917596:TCE917596 TKX917596:TMA917596 TUT917596:TVW917596 UEP917596:UFS917596 UOL917596:UPO917596 UYH917596:UZK917596 VID917596:VJG917596 VRZ917596:VTC917596 WBV917596:WCY917596 WLR917596:WMU917596 WVN917596:WWQ917596 D983132:AQ983132 JB983132:KE983132 SX983132:UA983132 ACT983132:ADW983132 AMP983132:ANS983132 AWL983132:AXO983132 BGH983132:BHK983132 BQD983132:BRG983132 BZZ983132:CBC983132 CJV983132:CKY983132 CTR983132:CUU983132 DDN983132:DEQ983132 DNJ983132:DOM983132 DXF983132:DYI983132 EHB983132:EIE983132 EQX983132:ESA983132 FAT983132:FBW983132 FKP983132:FLS983132 FUL983132:FVO983132 GEH983132:GFK983132 GOD983132:GPG983132 GXZ983132:GZC983132 HHV983132:HIY983132 HRR983132:HSU983132 IBN983132:ICQ983132 ILJ983132:IMM983132 IVF983132:IWI983132 JFB983132:JGE983132 JOX983132:JQA983132 JYT983132:JZW983132 KIP983132:KJS983132 KSL983132:KTO983132 LCH983132:LDK983132 LMD983132:LNG983132 LVZ983132:LXC983132 MFV983132:MGY983132 MPR983132:MQU983132 MZN983132:NAQ983132 NJJ983132:NKM983132 NTF983132:NUI983132 ODB983132:OEE983132 OMX983132:OOA983132 OWT983132:OXW983132 PGP983132:PHS983132 PQL983132:PRO983132 QAH983132:QBK983132 QKD983132:QLG983132 QTZ983132:QVC983132 RDV983132:REY983132 RNR983132:ROU983132 RXN983132:RYQ983132 SHJ983132:SIM983132 SRF983132:SSI983132 TBB983132:TCE983132 TKX983132:TMA983132 TUT983132:TVW983132 UEP983132:UFS983132 UOL983132:UPO983132 UYH983132:UZK983132 VID983132:VJG983132 VRZ983132:VTC983132 WBV983132:WCY983132 WLR983132:WMU983132 WVN983132:WWQ983132 D65666:AQ65669 JB65666:KE65669 SX65666:UA65669 ACT65666:ADW65669 AMP65666:ANS65669 AWL65666:AXO65669 BGH65666:BHK65669 BQD65666:BRG65669 BZZ65666:CBC65669 CJV65666:CKY65669 CTR65666:CUU65669 DDN65666:DEQ65669 DNJ65666:DOM65669 DXF65666:DYI65669 EHB65666:EIE65669 EQX65666:ESA65669 FAT65666:FBW65669 FKP65666:FLS65669 FUL65666:FVO65669 GEH65666:GFK65669 GOD65666:GPG65669 GXZ65666:GZC65669 HHV65666:HIY65669 HRR65666:HSU65669 IBN65666:ICQ65669 ILJ65666:IMM65669 IVF65666:IWI65669 JFB65666:JGE65669 JOX65666:JQA65669 JYT65666:JZW65669 KIP65666:KJS65669 KSL65666:KTO65669 LCH65666:LDK65669 LMD65666:LNG65669 LVZ65666:LXC65669 MFV65666:MGY65669 MPR65666:MQU65669 MZN65666:NAQ65669 NJJ65666:NKM65669 NTF65666:NUI65669 ODB65666:OEE65669 OMX65666:OOA65669 OWT65666:OXW65669 PGP65666:PHS65669 PQL65666:PRO65669 QAH65666:QBK65669 QKD65666:QLG65669 QTZ65666:QVC65669 RDV65666:REY65669 RNR65666:ROU65669 RXN65666:RYQ65669 SHJ65666:SIM65669 SRF65666:SSI65669 TBB65666:TCE65669 TKX65666:TMA65669 TUT65666:TVW65669 UEP65666:UFS65669 UOL65666:UPO65669 UYH65666:UZK65669 VID65666:VJG65669 VRZ65666:VTC65669 WBV65666:WCY65669 WLR65666:WMU65669 WVN65666:WWQ65669 D131202:AQ131205 JB131202:KE131205 SX131202:UA131205 ACT131202:ADW131205 AMP131202:ANS131205 AWL131202:AXO131205 BGH131202:BHK131205 BQD131202:BRG131205 BZZ131202:CBC131205 CJV131202:CKY131205 CTR131202:CUU131205 DDN131202:DEQ131205 DNJ131202:DOM131205 DXF131202:DYI131205 EHB131202:EIE131205 EQX131202:ESA131205 FAT131202:FBW131205 FKP131202:FLS131205 FUL131202:FVO131205 GEH131202:GFK131205 GOD131202:GPG131205 GXZ131202:GZC131205 HHV131202:HIY131205 HRR131202:HSU131205 IBN131202:ICQ131205 ILJ131202:IMM131205 IVF131202:IWI131205 JFB131202:JGE131205 JOX131202:JQA131205 JYT131202:JZW131205 KIP131202:KJS131205 KSL131202:KTO131205 LCH131202:LDK131205 LMD131202:LNG131205 LVZ131202:LXC131205 MFV131202:MGY131205 MPR131202:MQU131205 MZN131202:NAQ131205 NJJ131202:NKM131205 NTF131202:NUI131205 ODB131202:OEE131205 OMX131202:OOA131205 OWT131202:OXW131205 PGP131202:PHS131205 PQL131202:PRO131205 QAH131202:QBK131205 QKD131202:QLG131205 QTZ131202:QVC131205 RDV131202:REY131205 RNR131202:ROU131205 RXN131202:RYQ131205 SHJ131202:SIM131205 SRF131202:SSI131205 TBB131202:TCE131205 TKX131202:TMA131205 TUT131202:TVW131205 UEP131202:UFS131205 UOL131202:UPO131205 UYH131202:UZK131205 VID131202:VJG131205 VRZ131202:VTC131205 WBV131202:WCY131205 WLR131202:WMU131205 WVN131202:WWQ131205 D196738:AQ196741 JB196738:KE196741 SX196738:UA196741 ACT196738:ADW196741 AMP196738:ANS196741 AWL196738:AXO196741 BGH196738:BHK196741 BQD196738:BRG196741 BZZ196738:CBC196741 CJV196738:CKY196741 CTR196738:CUU196741 DDN196738:DEQ196741 DNJ196738:DOM196741 DXF196738:DYI196741 EHB196738:EIE196741 EQX196738:ESA196741 FAT196738:FBW196741 FKP196738:FLS196741 FUL196738:FVO196741 GEH196738:GFK196741 GOD196738:GPG196741 GXZ196738:GZC196741 HHV196738:HIY196741 HRR196738:HSU196741 IBN196738:ICQ196741 ILJ196738:IMM196741 IVF196738:IWI196741 JFB196738:JGE196741 JOX196738:JQA196741 JYT196738:JZW196741 KIP196738:KJS196741 KSL196738:KTO196741 LCH196738:LDK196741 LMD196738:LNG196741 LVZ196738:LXC196741 MFV196738:MGY196741 MPR196738:MQU196741 MZN196738:NAQ196741 NJJ196738:NKM196741 NTF196738:NUI196741 ODB196738:OEE196741 OMX196738:OOA196741 OWT196738:OXW196741 PGP196738:PHS196741 PQL196738:PRO196741 QAH196738:QBK196741 QKD196738:QLG196741 QTZ196738:QVC196741 RDV196738:REY196741 RNR196738:ROU196741 RXN196738:RYQ196741 SHJ196738:SIM196741 SRF196738:SSI196741 TBB196738:TCE196741 TKX196738:TMA196741 TUT196738:TVW196741 UEP196738:UFS196741 UOL196738:UPO196741 UYH196738:UZK196741 VID196738:VJG196741 VRZ196738:VTC196741 WBV196738:WCY196741 WLR196738:WMU196741 WVN196738:WWQ196741 D262274:AQ262277 JB262274:KE262277 SX262274:UA262277 ACT262274:ADW262277 AMP262274:ANS262277 AWL262274:AXO262277 BGH262274:BHK262277 BQD262274:BRG262277 BZZ262274:CBC262277 CJV262274:CKY262277 CTR262274:CUU262277 DDN262274:DEQ262277 DNJ262274:DOM262277 DXF262274:DYI262277 EHB262274:EIE262277 EQX262274:ESA262277 FAT262274:FBW262277 FKP262274:FLS262277 FUL262274:FVO262277 GEH262274:GFK262277 GOD262274:GPG262277 GXZ262274:GZC262277 HHV262274:HIY262277 HRR262274:HSU262277 IBN262274:ICQ262277 ILJ262274:IMM262277 IVF262274:IWI262277 JFB262274:JGE262277 JOX262274:JQA262277 JYT262274:JZW262277 KIP262274:KJS262277 KSL262274:KTO262277 LCH262274:LDK262277 LMD262274:LNG262277 LVZ262274:LXC262277 MFV262274:MGY262277 MPR262274:MQU262277 MZN262274:NAQ262277 NJJ262274:NKM262277 NTF262274:NUI262277 ODB262274:OEE262277 OMX262274:OOA262277 OWT262274:OXW262277 PGP262274:PHS262277 PQL262274:PRO262277 QAH262274:QBK262277 QKD262274:QLG262277 QTZ262274:QVC262277 RDV262274:REY262277 RNR262274:ROU262277 RXN262274:RYQ262277 SHJ262274:SIM262277 SRF262274:SSI262277 TBB262274:TCE262277 TKX262274:TMA262277 TUT262274:TVW262277 UEP262274:UFS262277 UOL262274:UPO262277 UYH262274:UZK262277 VID262274:VJG262277 VRZ262274:VTC262277 WBV262274:WCY262277 WLR262274:WMU262277 WVN262274:WWQ262277 D327810:AQ327813 JB327810:KE327813 SX327810:UA327813 ACT327810:ADW327813 AMP327810:ANS327813 AWL327810:AXO327813 BGH327810:BHK327813 BQD327810:BRG327813 BZZ327810:CBC327813 CJV327810:CKY327813 CTR327810:CUU327813 DDN327810:DEQ327813 DNJ327810:DOM327813 DXF327810:DYI327813 EHB327810:EIE327813 EQX327810:ESA327813 FAT327810:FBW327813 FKP327810:FLS327813 FUL327810:FVO327813 GEH327810:GFK327813 GOD327810:GPG327813 GXZ327810:GZC327813 HHV327810:HIY327813 HRR327810:HSU327813 IBN327810:ICQ327813 ILJ327810:IMM327813 IVF327810:IWI327813 JFB327810:JGE327813 JOX327810:JQA327813 JYT327810:JZW327813 KIP327810:KJS327813 KSL327810:KTO327813 LCH327810:LDK327813 LMD327810:LNG327813 LVZ327810:LXC327813 MFV327810:MGY327813 MPR327810:MQU327813 MZN327810:NAQ327813 NJJ327810:NKM327813 NTF327810:NUI327813 ODB327810:OEE327813 OMX327810:OOA327813 OWT327810:OXW327813 PGP327810:PHS327813 PQL327810:PRO327813 QAH327810:QBK327813 QKD327810:QLG327813 QTZ327810:QVC327813 RDV327810:REY327813 RNR327810:ROU327813 RXN327810:RYQ327813 SHJ327810:SIM327813 SRF327810:SSI327813 TBB327810:TCE327813 TKX327810:TMA327813 TUT327810:TVW327813 UEP327810:UFS327813 UOL327810:UPO327813 UYH327810:UZK327813 VID327810:VJG327813 VRZ327810:VTC327813 WBV327810:WCY327813 WLR327810:WMU327813 WVN327810:WWQ327813 D393346:AQ393349 JB393346:KE393349 SX393346:UA393349 ACT393346:ADW393349 AMP393346:ANS393349 AWL393346:AXO393349 BGH393346:BHK393349 BQD393346:BRG393349 BZZ393346:CBC393349 CJV393346:CKY393349 CTR393346:CUU393349 DDN393346:DEQ393349 DNJ393346:DOM393349 DXF393346:DYI393349 EHB393346:EIE393349 EQX393346:ESA393349 FAT393346:FBW393349 FKP393346:FLS393349 FUL393346:FVO393349 GEH393346:GFK393349 GOD393346:GPG393349 GXZ393346:GZC393349 HHV393346:HIY393349 HRR393346:HSU393349 IBN393346:ICQ393349 ILJ393346:IMM393349 IVF393346:IWI393349 JFB393346:JGE393349 JOX393346:JQA393349 JYT393346:JZW393349 KIP393346:KJS393349 KSL393346:KTO393349 LCH393346:LDK393349 LMD393346:LNG393349 LVZ393346:LXC393349 MFV393346:MGY393349 MPR393346:MQU393349 MZN393346:NAQ393349 NJJ393346:NKM393349 NTF393346:NUI393349 ODB393346:OEE393349 OMX393346:OOA393349 OWT393346:OXW393349 PGP393346:PHS393349 PQL393346:PRO393349 QAH393346:QBK393349 QKD393346:QLG393349 QTZ393346:QVC393349 RDV393346:REY393349 RNR393346:ROU393349 RXN393346:RYQ393349 SHJ393346:SIM393349 SRF393346:SSI393349 TBB393346:TCE393349 TKX393346:TMA393349 TUT393346:TVW393349 UEP393346:UFS393349 UOL393346:UPO393349 UYH393346:UZK393349 VID393346:VJG393349 VRZ393346:VTC393349 WBV393346:WCY393349 WLR393346:WMU393349 WVN393346:WWQ393349 D458882:AQ458885 JB458882:KE458885 SX458882:UA458885 ACT458882:ADW458885 AMP458882:ANS458885 AWL458882:AXO458885 BGH458882:BHK458885 BQD458882:BRG458885 BZZ458882:CBC458885 CJV458882:CKY458885 CTR458882:CUU458885 DDN458882:DEQ458885 DNJ458882:DOM458885 DXF458882:DYI458885 EHB458882:EIE458885 EQX458882:ESA458885 FAT458882:FBW458885 FKP458882:FLS458885 FUL458882:FVO458885 GEH458882:GFK458885 GOD458882:GPG458885 GXZ458882:GZC458885 HHV458882:HIY458885 HRR458882:HSU458885 IBN458882:ICQ458885 ILJ458882:IMM458885 IVF458882:IWI458885 JFB458882:JGE458885 JOX458882:JQA458885 JYT458882:JZW458885 KIP458882:KJS458885 KSL458882:KTO458885 LCH458882:LDK458885 LMD458882:LNG458885 LVZ458882:LXC458885 MFV458882:MGY458885 MPR458882:MQU458885 MZN458882:NAQ458885 NJJ458882:NKM458885 NTF458882:NUI458885 ODB458882:OEE458885 OMX458882:OOA458885 OWT458882:OXW458885 PGP458882:PHS458885 PQL458882:PRO458885 QAH458882:QBK458885 QKD458882:QLG458885 QTZ458882:QVC458885 RDV458882:REY458885 RNR458882:ROU458885 RXN458882:RYQ458885 SHJ458882:SIM458885 SRF458882:SSI458885 TBB458882:TCE458885 TKX458882:TMA458885 TUT458882:TVW458885 UEP458882:UFS458885 UOL458882:UPO458885 UYH458882:UZK458885 VID458882:VJG458885 VRZ458882:VTC458885 WBV458882:WCY458885 WLR458882:WMU458885 WVN458882:WWQ458885 D524418:AQ524421 JB524418:KE524421 SX524418:UA524421 ACT524418:ADW524421 AMP524418:ANS524421 AWL524418:AXO524421 BGH524418:BHK524421 BQD524418:BRG524421 BZZ524418:CBC524421 CJV524418:CKY524421 CTR524418:CUU524421 DDN524418:DEQ524421 DNJ524418:DOM524421 DXF524418:DYI524421 EHB524418:EIE524421 EQX524418:ESA524421 FAT524418:FBW524421 FKP524418:FLS524421 FUL524418:FVO524421 GEH524418:GFK524421 GOD524418:GPG524421 GXZ524418:GZC524421 HHV524418:HIY524421 HRR524418:HSU524421 IBN524418:ICQ524421 ILJ524418:IMM524421 IVF524418:IWI524421 JFB524418:JGE524421 JOX524418:JQA524421 JYT524418:JZW524421 KIP524418:KJS524421 KSL524418:KTO524421 LCH524418:LDK524421 LMD524418:LNG524421 LVZ524418:LXC524421 MFV524418:MGY524421 MPR524418:MQU524421 MZN524418:NAQ524421 NJJ524418:NKM524421 NTF524418:NUI524421 ODB524418:OEE524421 OMX524418:OOA524421 OWT524418:OXW524421 PGP524418:PHS524421 PQL524418:PRO524421 QAH524418:QBK524421 QKD524418:QLG524421 QTZ524418:QVC524421 RDV524418:REY524421 RNR524418:ROU524421 RXN524418:RYQ524421 SHJ524418:SIM524421 SRF524418:SSI524421 TBB524418:TCE524421 TKX524418:TMA524421 TUT524418:TVW524421 UEP524418:UFS524421 UOL524418:UPO524421 UYH524418:UZK524421 VID524418:VJG524421 VRZ524418:VTC524421 WBV524418:WCY524421 WLR524418:WMU524421 WVN524418:WWQ524421 D589954:AQ589957 JB589954:KE589957 SX589954:UA589957 ACT589954:ADW589957 AMP589954:ANS589957 AWL589954:AXO589957 BGH589954:BHK589957 BQD589954:BRG589957 BZZ589954:CBC589957 CJV589954:CKY589957 CTR589954:CUU589957 DDN589954:DEQ589957 DNJ589954:DOM589957 DXF589954:DYI589957 EHB589954:EIE589957 EQX589954:ESA589957 FAT589954:FBW589957 FKP589954:FLS589957 FUL589954:FVO589957 GEH589954:GFK589957 GOD589954:GPG589957 GXZ589954:GZC589957 HHV589954:HIY589957 HRR589954:HSU589957 IBN589954:ICQ589957 ILJ589954:IMM589957 IVF589954:IWI589957 JFB589954:JGE589957 JOX589954:JQA589957 JYT589954:JZW589957 KIP589954:KJS589957 KSL589954:KTO589957 LCH589954:LDK589957 LMD589954:LNG589957 LVZ589954:LXC589957 MFV589954:MGY589957 MPR589954:MQU589957 MZN589954:NAQ589957 NJJ589954:NKM589957 NTF589954:NUI589957 ODB589954:OEE589957 OMX589954:OOA589957 OWT589954:OXW589957 PGP589954:PHS589957 PQL589954:PRO589957 QAH589954:QBK589957 QKD589954:QLG589957 QTZ589954:QVC589957 RDV589954:REY589957 RNR589954:ROU589957 RXN589954:RYQ589957 SHJ589954:SIM589957 SRF589954:SSI589957 TBB589954:TCE589957 TKX589954:TMA589957 TUT589954:TVW589957 UEP589954:UFS589957 UOL589954:UPO589957 UYH589954:UZK589957 VID589954:VJG589957 VRZ589954:VTC589957 WBV589954:WCY589957 WLR589954:WMU589957 WVN589954:WWQ589957 D655490:AQ655493 JB655490:KE655493 SX655490:UA655493 ACT655490:ADW655493 AMP655490:ANS655493 AWL655490:AXO655493 BGH655490:BHK655493 BQD655490:BRG655493 BZZ655490:CBC655493 CJV655490:CKY655493 CTR655490:CUU655493 DDN655490:DEQ655493 DNJ655490:DOM655493 DXF655490:DYI655493 EHB655490:EIE655493 EQX655490:ESA655493 FAT655490:FBW655493 FKP655490:FLS655493 FUL655490:FVO655493 GEH655490:GFK655493 GOD655490:GPG655493 GXZ655490:GZC655493 HHV655490:HIY655493 HRR655490:HSU655493 IBN655490:ICQ655493 ILJ655490:IMM655493 IVF655490:IWI655493 JFB655490:JGE655493 JOX655490:JQA655493 JYT655490:JZW655493 KIP655490:KJS655493 KSL655490:KTO655493 LCH655490:LDK655493 LMD655490:LNG655493 LVZ655490:LXC655493 MFV655490:MGY655493 MPR655490:MQU655493 MZN655490:NAQ655493 NJJ655490:NKM655493 NTF655490:NUI655493 ODB655490:OEE655493 OMX655490:OOA655493 OWT655490:OXW655493 PGP655490:PHS655493 PQL655490:PRO655493 QAH655490:QBK655493 QKD655490:QLG655493 QTZ655490:QVC655493 RDV655490:REY655493 RNR655490:ROU655493 RXN655490:RYQ655493 SHJ655490:SIM655493 SRF655490:SSI655493 TBB655490:TCE655493 TKX655490:TMA655493 TUT655490:TVW655493 UEP655490:UFS655493 UOL655490:UPO655493 UYH655490:UZK655493 VID655490:VJG655493 VRZ655490:VTC655493 WBV655490:WCY655493 WLR655490:WMU655493 WVN655490:WWQ655493 D721026:AQ721029 JB721026:KE721029 SX721026:UA721029 ACT721026:ADW721029 AMP721026:ANS721029 AWL721026:AXO721029 BGH721026:BHK721029 BQD721026:BRG721029 BZZ721026:CBC721029 CJV721026:CKY721029 CTR721026:CUU721029 DDN721026:DEQ721029 DNJ721026:DOM721029 DXF721026:DYI721029 EHB721026:EIE721029 EQX721026:ESA721029 FAT721026:FBW721029 FKP721026:FLS721029 FUL721026:FVO721029 GEH721026:GFK721029 GOD721026:GPG721029 GXZ721026:GZC721029 HHV721026:HIY721029 HRR721026:HSU721029 IBN721026:ICQ721029 ILJ721026:IMM721029 IVF721026:IWI721029 JFB721026:JGE721029 JOX721026:JQA721029 JYT721026:JZW721029 KIP721026:KJS721029 KSL721026:KTO721029 LCH721026:LDK721029 LMD721026:LNG721029 LVZ721026:LXC721029 MFV721026:MGY721029 MPR721026:MQU721029 MZN721026:NAQ721029 NJJ721026:NKM721029 NTF721026:NUI721029 ODB721026:OEE721029 OMX721026:OOA721029 OWT721026:OXW721029 PGP721026:PHS721029 PQL721026:PRO721029 QAH721026:QBK721029 QKD721026:QLG721029 QTZ721026:QVC721029 RDV721026:REY721029 RNR721026:ROU721029 RXN721026:RYQ721029 SHJ721026:SIM721029 SRF721026:SSI721029 TBB721026:TCE721029 TKX721026:TMA721029 TUT721026:TVW721029 UEP721026:UFS721029 UOL721026:UPO721029 UYH721026:UZK721029 VID721026:VJG721029 VRZ721026:VTC721029 WBV721026:WCY721029 WLR721026:WMU721029 WVN721026:WWQ721029 D786562:AQ786565 JB786562:KE786565 SX786562:UA786565 ACT786562:ADW786565 AMP786562:ANS786565 AWL786562:AXO786565 BGH786562:BHK786565 BQD786562:BRG786565 BZZ786562:CBC786565 CJV786562:CKY786565 CTR786562:CUU786565 DDN786562:DEQ786565 DNJ786562:DOM786565 DXF786562:DYI786565 EHB786562:EIE786565 EQX786562:ESA786565 FAT786562:FBW786565 FKP786562:FLS786565 FUL786562:FVO786565 GEH786562:GFK786565 GOD786562:GPG786565 GXZ786562:GZC786565 HHV786562:HIY786565 HRR786562:HSU786565 IBN786562:ICQ786565 ILJ786562:IMM786565 IVF786562:IWI786565 JFB786562:JGE786565 JOX786562:JQA786565 JYT786562:JZW786565 KIP786562:KJS786565 KSL786562:KTO786565 LCH786562:LDK786565 LMD786562:LNG786565 LVZ786562:LXC786565 MFV786562:MGY786565 MPR786562:MQU786565 MZN786562:NAQ786565 NJJ786562:NKM786565 NTF786562:NUI786565 ODB786562:OEE786565 OMX786562:OOA786565 OWT786562:OXW786565 PGP786562:PHS786565 PQL786562:PRO786565 QAH786562:QBK786565 QKD786562:QLG786565 QTZ786562:QVC786565 RDV786562:REY786565 RNR786562:ROU786565 RXN786562:RYQ786565 SHJ786562:SIM786565 SRF786562:SSI786565 TBB786562:TCE786565 TKX786562:TMA786565 TUT786562:TVW786565 UEP786562:UFS786565 UOL786562:UPO786565 UYH786562:UZK786565 VID786562:VJG786565 VRZ786562:VTC786565 WBV786562:WCY786565 WLR786562:WMU786565 WVN786562:WWQ786565 D852098:AQ852101 JB852098:KE852101 SX852098:UA852101 ACT852098:ADW852101 AMP852098:ANS852101 AWL852098:AXO852101 BGH852098:BHK852101 BQD852098:BRG852101 BZZ852098:CBC852101 CJV852098:CKY852101 CTR852098:CUU852101 DDN852098:DEQ852101 DNJ852098:DOM852101 DXF852098:DYI852101 EHB852098:EIE852101 EQX852098:ESA852101 FAT852098:FBW852101 FKP852098:FLS852101 FUL852098:FVO852101 GEH852098:GFK852101 GOD852098:GPG852101 GXZ852098:GZC852101 HHV852098:HIY852101 HRR852098:HSU852101 IBN852098:ICQ852101 ILJ852098:IMM852101 IVF852098:IWI852101 JFB852098:JGE852101 JOX852098:JQA852101 JYT852098:JZW852101 KIP852098:KJS852101 KSL852098:KTO852101 LCH852098:LDK852101 LMD852098:LNG852101 LVZ852098:LXC852101 MFV852098:MGY852101 MPR852098:MQU852101 MZN852098:NAQ852101 NJJ852098:NKM852101 NTF852098:NUI852101 ODB852098:OEE852101 OMX852098:OOA852101 OWT852098:OXW852101 PGP852098:PHS852101 PQL852098:PRO852101 QAH852098:QBK852101 QKD852098:QLG852101 QTZ852098:QVC852101 RDV852098:REY852101 RNR852098:ROU852101 RXN852098:RYQ852101 SHJ852098:SIM852101 SRF852098:SSI852101 TBB852098:TCE852101 TKX852098:TMA852101 TUT852098:TVW852101 UEP852098:UFS852101 UOL852098:UPO852101 UYH852098:UZK852101 VID852098:VJG852101 VRZ852098:VTC852101 WBV852098:WCY852101 WLR852098:WMU852101 WVN852098:WWQ852101 D917634:AQ917637 JB917634:KE917637 SX917634:UA917637 ACT917634:ADW917637 AMP917634:ANS917637 AWL917634:AXO917637 BGH917634:BHK917637 BQD917634:BRG917637 BZZ917634:CBC917637 CJV917634:CKY917637 CTR917634:CUU917637 DDN917634:DEQ917637 DNJ917634:DOM917637 DXF917634:DYI917637 EHB917634:EIE917637 EQX917634:ESA917637 FAT917634:FBW917637 FKP917634:FLS917637 FUL917634:FVO917637 GEH917634:GFK917637 GOD917634:GPG917637 GXZ917634:GZC917637 HHV917634:HIY917637 HRR917634:HSU917637 IBN917634:ICQ917637 ILJ917634:IMM917637 IVF917634:IWI917637 JFB917634:JGE917637 JOX917634:JQA917637 JYT917634:JZW917637 KIP917634:KJS917637 KSL917634:KTO917637 LCH917634:LDK917637 LMD917634:LNG917637 LVZ917634:LXC917637 MFV917634:MGY917637 MPR917634:MQU917637 MZN917634:NAQ917637 NJJ917634:NKM917637 NTF917634:NUI917637 ODB917634:OEE917637 OMX917634:OOA917637 OWT917634:OXW917637 PGP917634:PHS917637 PQL917634:PRO917637 QAH917634:QBK917637 QKD917634:QLG917637 QTZ917634:QVC917637 RDV917634:REY917637 RNR917634:ROU917637 RXN917634:RYQ917637 SHJ917634:SIM917637 SRF917634:SSI917637 TBB917634:TCE917637 TKX917634:TMA917637 TUT917634:TVW917637 UEP917634:UFS917637 UOL917634:UPO917637 UYH917634:UZK917637 VID917634:VJG917637 VRZ917634:VTC917637 WBV917634:WCY917637 WLR917634:WMU917637 WVN917634:WWQ917637 D983170:AQ983173 JB983170:KE983173 SX983170:UA983173 ACT983170:ADW983173 AMP983170:ANS983173 AWL983170:AXO983173 BGH983170:BHK983173 BQD983170:BRG983173 BZZ983170:CBC983173 CJV983170:CKY983173 CTR983170:CUU983173 DDN983170:DEQ983173 DNJ983170:DOM983173 DXF983170:DYI983173 EHB983170:EIE983173 EQX983170:ESA983173 FAT983170:FBW983173 FKP983170:FLS983173 FUL983170:FVO983173 GEH983170:GFK983173 GOD983170:GPG983173 GXZ983170:GZC983173 HHV983170:HIY983173 HRR983170:HSU983173 IBN983170:ICQ983173 ILJ983170:IMM983173 IVF983170:IWI983173 JFB983170:JGE983173 JOX983170:JQA983173 JYT983170:JZW983173 KIP983170:KJS983173 KSL983170:KTO983173 LCH983170:LDK983173 LMD983170:LNG983173 LVZ983170:LXC983173 MFV983170:MGY983173 MPR983170:MQU983173 MZN983170:NAQ983173 NJJ983170:NKM983173 NTF983170:NUI983173 ODB983170:OEE983173 OMX983170:OOA983173 OWT983170:OXW983173 PGP983170:PHS983173 PQL983170:PRO983173 QAH983170:QBK983173 QKD983170:QLG983173 QTZ983170:QVC983173 RDV983170:REY983173 RNR983170:ROU983173 RXN983170:RYQ983173 SHJ983170:SIM983173 SRF983170:SSI983173 TBB983170:TCE983173 TKX983170:TMA983173 TUT983170:TVW983173 UEP983170:UFS983173 UOL983170:UPO983173 UYH983170:UZK983173 VID983170:VJG983173 VRZ983170:VTC983173 WBV983170:WCY983173 WLR983170:WMU983173 WVN983170:WWQ983173 RDV157:REY157 WBV157:WCY157 JB182:KE184 SX182:UA184 ACT182:ADW184 AMP182:ANS184 AWL182:AXO184 BGH182:BHK184 BQD182:BRG184 BZZ182:CBC184 CJV182:CKY184 CTR182:CUU184 DDN182:DEQ184 DNJ182:DOM184 DXF182:DYI184 EHB182:EIE184 EQX182:ESA184 FAT182:FBW184 FKP182:FLS184 FUL182:FVO184 GEH182:GFK184 GOD182:GPG184 GXZ182:GZC184 HHV182:HIY184 HRR182:HSU184 IBN182:ICQ184 ILJ182:IMM184 IVF182:IWI184 JFB182:JGE184 JOX182:JQA184 JYT182:JZW184 KIP182:KJS184 KSL182:KTO184 LCH182:LDK184 LMD182:LNG184 LVZ182:LXC184 MFV182:MGY184 MPR182:MQU184 MZN182:NAQ184 NJJ182:NKM184 NTF182:NUI184 ODB182:OEE184 OMX182:OOA184 OWT182:OXW184 PGP182:PHS184 PQL182:PRO184 QAH182:QBK184 QKD182:QLG184 QTZ182:QVC184 RDV182:REY184 RNR182:ROU184 RXN182:RYQ184 SHJ182:SIM184 SRF182:SSI184 TBB182:TCE184 TKX182:TMA184 TUT182:TVW184 UEP182:UFS184 UOL182:UPO184 UYH182:UZK184 VID182:VJG184 VRZ182:VTC184 WBV182:WCY184 WLR182:WMU184 WVN182:WWQ184 RXN157:RYQ157 TBB157:TCE157 JB179:KE180 SX179:UA180 ACT179:ADW180 AMP179:ANS180 AWL179:AXO180 BGH179:BHK180 BQD179:BRG180 BZZ179:CBC180 CJV179:CKY180 CTR179:CUU180 DDN179:DEQ180 DNJ179:DOM180 DXF179:DYI180 EHB179:EIE180 EQX179:ESA180 FAT179:FBW180 FKP179:FLS180 FUL179:FVO180 GEH179:GFK180 GOD179:GPG180 GXZ179:GZC180 HHV179:HIY180 HRR179:HSU180 IBN179:ICQ180 ILJ179:IMM180 IVF179:IWI180 JFB179:JGE180 JOX179:JQA180 JYT179:JZW180 KIP179:KJS180 KSL179:KTO180 LCH179:LDK180 LMD179:LNG180 LVZ179:LXC180 MFV179:MGY180 MPR179:MQU180 MZN179:NAQ180 NJJ179:NKM180 NTF179:NUI180 ODB179:OEE180 OMX179:OOA180 OWT179:OXW180 PGP179:PHS180 PQL179:PRO180 QAH179:QBK180 QKD179:QLG180 QTZ179:QVC180 RDV179:REY180 RNR179:ROU180 RXN179:RYQ180 SHJ179:SIM180 SRF179:SSI180 TBB179:TCE180 TKX179:TMA180 TUT179:TVW180 UEP179:UFS180 UOL179:UPO180 UYH179:UZK180 VID179:VJG180 VRZ179:VTC180 WBV179:WCY180 WLR179:WMU180 WVN179:WWQ180 SHJ157:SIM157 JB177:KE177 SX177:UA177 ACT177:ADW177 AMP177:ANS177 AWL177:AXO177 BGH177:BHK177 BQD177:BRG177 BZZ177:CBC177 CJV177:CKY177 CTR177:CUU177 DDN177:DEQ177 DNJ177:DOM177 DXF177:DYI177 EHB177:EIE177 EQX177:ESA177 FAT177:FBW177 FKP177:FLS177 FUL177:FVO177 GEH177:GFK177 GOD177:GPG177 GXZ177:GZC177 HHV177:HIY177 HRR177:HSU177 IBN177:ICQ177 ILJ177:IMM177 IVF177:IWI177 JFB177:JGE177 JOX177:JQA177 JYT177:JZW177 KIP177:KJS177 KSL177:KTO177 LCH177:LDK177 LMD177:LNG177 LVZ177:LXC177 MFV177:MGY177 MPR177:MQU177 MZN177:NAQ177 NJJ177:NKM177 NTF177:NUI177 ODB177:OEE177 OMX177:OOA177 OWT177:OXW177 PGP177:PHS177 PQL177:PRO177 QAH177:QBK177 QKD177:QLG177 QTZ177:QVC177 RDV177:REY177 RNR177:ROU177 RXN177:RYQ177 SHJ177:SIM177 SRF177:SSI177 TBB177:TCE177 TKX177:TMA177 TUT177:TVW177 UEP177:UFS177 UOL177:UPO177 UYH177:UZK177 VID177:VJG177 VRZ177:VTC177 WBV177:WCY177 WLR177:WMU177 WVN177:WWQ177 SRF157:SSI157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QKD157:QLG157 JB165:KE167 SX165:UA167 ACT165:ADW167 AMP165:ANS167 AWL165:AXO167 BGH165:BHK167 BQD165:BRG167 BZZ165:CBC167 CJV165:CKY167 CTR165:CUU167 DDN165:DEQ167 DNJ165:DOM167 DXF165:DYI167 EHB165:EIE167 EQX165:ESA167 FAT165:FBW167 FKP165:FLS167 FUL165:FVO167 GEH165:GFK167 GOD165:GPG167 GXZ165:GZC167 HHV165:HIY167 HRR165:HSU167 IBN165:ICQ167 ILJ165:IMM167 IVF165:IWI167 JFB165:JGE167 JOX165:JQA167 JYT165:JZW167 KIP165:KJS167 KSL165:KTO167 LCH165:LDK167 LMD165:LNG167 LVZ165:LXC167 MFV165:MGY167 MPR165:MQU167 MZN165:NAQ167 NJJ165:NKM167 NTF165:NUI167 ODB165:OEE167 OMX165:OOA167 OWT165:OXW167 PGP165:PHS167 PQL165:PRO167 QAH165:QBK167 QKD165:QLG167 QTZ165:QVC167 RDV165:REY167 RNR165:ROU167 RXN165:RYQ167 SHJ165:SIM167 SRF165:SSI167 TBB165:TCE167 TKX165:TMA167 TUT165:TVW167 UEP165:UFS167 UOL165:UPO167 UYH165:UZK167 VID165:VJG167 VRZ165:VTC167 WBV165:WCY167 WLR165:WMU167 WVN165:WWQ167 WLR157:WMU157 JB161:KE162 SX161:UA162 ACT161:ADW162 AMP161:ANS162 AWL161:AXO162 BGH161:BHK162 BQD161:BRG162 BZZ161:CBC162 CJV161:CKY162 CTR161:CUU162 DDN161:DEQ162 DNJ161:DOM162 DXF161:DYI162 EHB161:EIE162 EQX161:ESA162 FAT161:FBW162 FKP161:FLS162 FUL161:FVO162 GEH161:GFK162 GOD161:GPG162 GXZ161:GZC162 HHV161:HIY162 HRR161:HSU162 IBN161:ICQ162 ILJ161:IMM162 IVF161:IWI162 JFB161:JGE162 JOX161:JQA162 JYT161:JZW162 KIP161:KJS162 KSL161:KTO162 LCH161:LDK162 LMD161:LNG162 LVZ161:LXC162 MFV161:MGY162 MPR161:MQU162 MZN161:NAQ162 NJJ161:NKM162 NTF161:NUI162 ODB161:OEE162 OMX161:OOA162 OWT161:OXW162 PGP161:PHS162 PQL161:PRO162 QAH161:QBK162 QKD161:QLG162 QTZ161:QVC162 RDV161:REY162 RNR161:ROU162 RXN161:RYQ162 SHJ161:SIM162 SRF161:SSI162 TBB161:TCE162 TKX161:TMA162 TUT161:TVW162 UEP161:UFS162 UOL161:UPO162 UYH161:UZK162 VID161:VJG162 VRZ161:VTC162 WBV161:WCY162 WLR161:WMU162 WVN161:WWQ162 TUT157:TVW157 JB157:KE157 SX157:UA157 ACT157:ADW157 AMP157:ANS157 AWL157:AXO157 BGH157:BHK157 BQD157:BRG157 BZZ157:CBC157 CJV157:CKY157 CTR157:CUU157 DDN157:DEQ157 DNJ157:DOM157 DXF157:DYI157 EHB157:EIE157 EQX157:ESA157 FAT157:FBW157 FKP157:FLS157 FUL157:FVO157 GEH157:GFK157 GOD157:GPG157 GXZ157:GZC157 HHV157:HIY157 HRR157:HSU157 IBN157:ICQ157 ILJ157:IMM157 IVF157:IWI157 JFB157:JGE157 JOX157:JQA157 JYT157:JZW157 KIP157:KJS157 KSL157:KTO157 LCH157:LDK157 LMD157:LNG157 LVZ157:LXC157 MFV157:MGY157 MPR157:MQU157 MZN157:NAQ157 NJJ157:NKM157 NTF157:NUI157 ODB157:OEE157 OMX157:OOA157 OWT157:OXW157 PGP157:PHS157 PQL157:PRO157 QAH157:QBK157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75"/>
  <sheetViews>
    <sheetView showGridLines="0" zoomScale="90" zoomScaleNormal="90" workbookViewId="0">
      <selection activeCell="B6" sqref="B6"/>
    </sheetView>
  </sheetViews>
  <sheetFormatPr defaultColWidth="9.1796875" defaultRowHeight="14.5" x14ac:dyDescent="0.35"/>
  <cols>
    <col min="1" max="1" width="2.6328125" style="136" customWidth="1"/>
    <col min="2" max="3" width="13.81640625" style="136" customWidth="1"/>
    <col min="4" max="4" width="12.54296875" style="136" customWidth="1"/>
    <col min="5" max="5" width="25.1796875" style="136" customWidth="1"/>
    <col min="6" max="8" width="12.81640625" style="136" customWidth="1"/>
    <col min="9" max="9" width="30.6328125" style="136" customWidth="1"/>
    <col min="10" max="16384" width="9.1796875" style="136"/>
  </cols>
  <sheetData>
    <row r="1" spans="2:11" ht="73.5" customHeight="1" x14ac:dyDescent="0.35"/>
    <row r="2" spans="2:11" ht="65.25" customHeight="1" x14ac:dyDescent="0.35">
      <c r="B2" s="371" t="s">
        <v>81</v>
      </c>
      <c r="C2" s="372"/>
      <c r="D2" s="372"/>
      <c r="E2" s="372"/>
      <c r="F2" s="372"/>
      <c r="G2" s="372"/>
      <c r="H2" s="373"/>
    </row>
    <row r="3" spans="2:11" ht="46.5" customHeight="1" thickBot="1" x14ac:dyDescent="0.4">
      <c r="B3" s="374" t="s">
        <v>75</v>
      </c>
      <c r="C3" s="375"/>
      <c r="D3" s="375"/>
      <c r="E3" s="375"/>
      <c r="F3" s="375"/>
      <c r="G3" s="375"/>
    </row>
    <row r="4" spans="2:11" ht="22" customHeight="1" x14ac:dyDescent="0.45">
      <c r="B4" s="105" t="s">
        <v>169</v>
      </c>
      <c r="C4" s="380" t="str">
        <f>IF(COUNTBLANK('Student data'!D24:AQ24)=40,"No student is selected",'Student data'!AU25)</f>
        <v>No student is selected</v>
      </c>
      <c r="D4" s="381"/>
      <c r="E4" s="382"/>
      <c r="F4" s="383"/>
      <c r="G4" s="137"/>
    </row>
    <row r="5" spans="2:11" ht="22" customHeight="1" thickBot="1" x14ac:dyDescent="0.4">
      <c r="B5" s="106" t="s">
        <v>170</v>
      </c>
      <c r="C5" s="107" t="str">
        <f>'Student data'!N8</f>
        <v>0/300</v>
      </c>
      <c r="D5" s="384" t="s">
        <v>171</v>
      </c>
      <c r="E5" s="384"/>
      <c r="F5" s="108" t="str">
        <f>'Student data'!O8</f>
        <v>Grade U</v>
      </c>
      <c r="G5" s="137"/>
    </row>
    <row r="6" spans="2:11" ht="22" customHeight="1" thickBot="1" x14ac:dyDescent="0.4">
      <c r="B6" s="138"/>
      <c r="C6" s="376"/>
      <c r="D6" s="377"/>
      <c r="E6" s="137"/>
      <c r="F6" s="137"/>
      <c r="G6" s="137"/>
      <c r="H6" s="164"/>
      <c r="I6" s="164"/>
    </row>
    <row r="7" spans="2:11" s="140" customFormat="1" ht="47.25" customHeight="1" thickBot="1" x14ac:dyDescent="0.4">
      <c r="B7" s="378" t="s">
        <v>178</v>
      </c>
      <c r="C7" s="379"/>
      <c r="D7" s="379"/>
      <c r="E7" s="379"/>
      <c r="F7" s="134" t="s">
        <v>173</v>
      </c>
      <c r="G7" s="134" t="s">
        <v>4</v>
      </c>
      <c r="H7" s="128" t="s">
        <v>174</v>
      </c>
      <c r="J7" s="362" t="s">
        <v>179</v>
      </c>
      <c r="K7" s="363"/>
    </row>
    <row r="8" spans="2:11" x14ac:dyDescent="0.35">
      <c r="B8" s="212"/>
      <c r="C8" s="213"/>
      <c r="D8" s="213"/>
      <c r="E8" s="213" t="s">
        <v>10</v>
      </c>
      <c r="F8" s="214">
        <f>SUMIF(E24:E68,"Number",D24:D68)</f>
        <v>22</v>
      </c>
      <c r="G8" s="214">
        <f>SUMIF(E24:E68,"Number",G24:G68)</f>
        <v>0</v>
      </c>
      <c r="H8" s="215">
        <f t="shared" ref="H8:H13" si="0">G8/F8</f>
        <v>0</v>
      </c>
      <c r="J8" s="153">
        <v>5</v>
      </c>
      <c r="K8" s="293">
        <v>49</v>
      </c>
    </row>
    <row r="9" spans="2:11" x14ac:dyDescent="0.35">
      <c r="B9" s="220"/>
      <c r="C9" s="221"/>
      <c r="D9" s="221"/>
      <c r="E9" s="221" t="s">
        <v>11</v>
      </c>
      <c r="F9" s="218">
        <f>SUMIF(E24:E68,"Algebra",D24:D68)</f>
        <v>22</v>
      </c>
      <c r="G9" s="218">
        <f>SUMIF(E24:E68,"Algebra",G24:G68)</f>
        <v>0</v>
      </c>
      <c r="H9" s="217">
        <f t="shared" si="0"/>
        <v>0</v>
      </c>
      <c r="J9" s="154">
        <v>4</v>
      </c>
      <c r="K9" s="294">
        <v>38</v>
      </c>
    </row>
    <row r="10" spans="2:11" x14ac:dyDescent="0.35">
      <c r="B10" s="222"/>
      <c r="C10" s="223"/>
      <c r="D10" s="223"/>
      <c r="E10" s="223" t="s">
        <v>14</v>
      </c>
      <c r="F10" s="224">
        <f>SUMIF(E24:E68,"RPR",D24:D68)</f>
        <v>21</v>
      </c>
      <c r="G10" s="224">
        <f>SUMIF(E24:E68,"RPR",G24:G68)</f>
        <v>0</v>
      </c>
      <c r="H10" s="225">
        <f t="shared" si="0"/>
        <v>0</v>
      </c>
      <c r="J10" s="154">
        <v>3</v>
      </c>
      <c r="K10" s="294">
        <v>27</v>
      </c>
    </row>
    <row r="11" spans="2:11" x14ac:dyDescent="0.35">
      <c r="B11" s="232"/>
      <c r="C11" s="233"/>
      <c r="D11" s="233"/>
      <c r="E11" s="233" t="s">
        <v>7</v>
      </c>
      <c r="F11" s="230">
        <f>SUMIF(E24:E68,"Geometry and measures",D24:D68)</f>
        <v>15</v>
      </c>
      <c r="G11" s="230">
        <f>SUMIF(E24:E68,"Geometry and measures",G24:G68)</f>
        <v>0</v>
      </c>
      <c r="H11" s="229">
        <f t="shared" si="0"/>
        <v>0</v>
      </c>
      <c r="J11" s="154">
        <v>2</v>
      </c>
      <c r="K11" s="294">
        <v>17</v>
      </c>
    </row>
    <row r="12" spans="2:11" x14ac:dyDescent="0.35">
      <c r="B12" s="234"/>
      <c r="C12" s="235"/>
      <c r="D12" s="235"/>
      <c r="E12" s="235" t="s">
        <v>15</v>
      </c>
      <c r="F12" s="236">
        <f>SUMIF(E24:E68,"Probability",D24:D68)</f>
        <v>16</v>
      </c>
      <c r="G12" s="236">
        <f>SUMIF(E24:E68,"Probability",G24:G68)</f>
        <v>0</v>
      </c>
      <c r="H12" s="237">
        <f t="shared" si="0"/>
        <v>0</v>
      </c>
      <c r="J12" s="154">
        <v>1</v>
      </c>
      <c r="K12" s="294">
        <v>7</v>
      </c>
    </row>
    <row r="13" spans="2:11" ht="15" thickBot="1" x14ac:dyDescent="0.4">
      <c r="B13" s="244"/>
      <c r="C13" s="245"/>
      <c r="D13" s="245"/>
      <c r="E13" s="246" t="s">
        <v>5</v>
      </c>
      <c r="F13" s="242">
        <f>SUMIF(E24:E68,"Statistics",D24:D68)</f>
        <v>4</v>
      </c>
      <c r="G13" s="242">
        <f>SUMIF(E24:E68,"Statistics",G24:G68)</f>
        <v>0</v>
      </c>
      <c r="H13" s="241">
        <f t="shared" si="0"/>
        <v>0</v>
      </c>
      <c r="J13" s="155" t="s">
        <v>38</v>
      </c>
      <c r="K13" s="295">
        <v>0</v>
      </c>
    </row>
    <row r="14" spans="2:11" x14ac:dyDescent="0.35">
      <c r="B14" s="32"/>
      <c r="C14" s="15"/>
      <c r="D14" s="15"/>
      <c r="E14" s="3"/>
      <c r="F14" s="4"/>
      <c r="G14" s="4"/>
      <c r="H14" s="115"/>
    </row>
    <row r="15" spans="2:11" x14ac:dyDescent="0.35">
      <c r="B15" s="251"/>
      <c r="C15" s="252"/>
      <c r="D15" s="252"/>
      <c r="E15" s="253" t="s">
        <v>8</v>
      </c>
      <c r="F15" s="249">
        <f>SUMIF(F24:F68,"AO1",D24:D68)</f>
        <v>48</v>
      </c>
      <c r="G15" s="249">
        <f>SUMIF(F24:F68,"AO1",G24:G68)</f>
        <v>0</v>
      </c>
      <c r="H15" s="248">
        <f>G15/F15</f>
        <v>0</v>
      </c>
    </row>
    <row r="16" spans="2:11" x14ac:dyDescent="0.35">
      <c r="B16" s="254"/>
      <c r="C16" s="255"/>
      <c r="D16" s="255"/>
      <c r="E16" s="255" t="s">
        <v>6</v>
      </c>
      <c r="F16" s="256">
        <f>SUMIF(F24:F68,"AO2",D24:D68)</f>
        <v>26</v>
      </c>
      <c r="G16" s="256">
        <f>SUMIF(F24:F68,"AO2",G24:G68)</f>
        <v>0</v>
      </c>
      <c r="H16" s="257">
        <f>G16/F16</f>
        <v>0</v>
      </c>
    </row>
    <row r="17" spans="2:11" x14ac:dyDescent="0.35">
      <c r="B17" s="264"/>
      <c r="C17" s="265"/>
      <c r="D17" s="265"/>
      <c r="E17" s="266" t="s">
        <v>9</v>
      </c>
      <c r="F17" s="262">
        <f>SUMIF(F24:F68,"AO3",D24:D68)</f>
        <v>26</v>
      </c>
      <c r="G17" s="262">
        <f>SUMIF(F24:F68,"AO3",G24:G68)</f>
        <v>0</v>
      </c>
      <c r="H17" s="261">
        <f>G17/F17</f>
        <v>0</v>
      </c>
    </row>
    <row r="18" spans="2:11" x14ac:dyDescent="0.35">
      <c r="B18" s="32"/>
      <c r="C18" s="15"/>
      <c r="D18" s="15"/>
      <c r="E18" s="3"/>
      <c r="F18" s="4"/>
      <c r="G18" s="4"/>
      <c r="H18" s="39"/>
    </row>
    <row r="19" spans="2:11" x14ac:dyDescent="0.35">
      <c r="B19" s="267"/>
      <c r="C19" s="268"/>
      <c r="D19" s="268"/>
      <c r="E19" s="276" t="s">
        <v>172</v>
      </c>
      <c r="F19" s="269">
        <f>SUMIF(C24:C68,"&lt;&gt;",D24:D68)</f>
        <v>23</v>
      </c>
      <c r="G19" s="269">
        <f>SUMIF(C24:C68,"&lt;&gt;",G24:G68)</f>
        <v>0</v>
      </c>
      <c r="H19" s="270">
        <f t="shared" ref="H19" si="1">G19/F19</f>
        <v>0</v>
      </c>
    </row>
    <row r="20" spans="2:11" ht="15" thickBot="1" x14ac:dyDescent="0.4">
      <c r="B20" s="116"/>
      <c r="C20" s="13"/>
      <c r="D20" s="13"/>
      <c r="E20" s="13"/>
      <c r="F20" s="102"/>
      <c r="G20" s="102"/>
      <c r="H20" s="117"/>
    </row>
    <row r="21" spans="2:11" ht="16" thickBot="1" x14ac:dyDescent="0.4">
      <c r="B21" s="271"/>
      <c r="C21" s="272"/>
      <c r="D21" s="272"/>
      <c r="E21" s="272" t="s">
        <v>177</v>
      </c>
      <c r="F21" s="273">
        <v>100</v>
      </c>
      <c r="G21" s="274">
        <f>SUM(G24:G68)</f>
        <v>0</v>
      </c>
      <c r="H21" s="275">
        <f>G21/F21</f>
        <v>0</v>
      </c>
      <c r="I21" s="385" t="str">
        <f>"Grade "&amp;IF(G21&lt;K12,"u",IF(G21&lt;K11,"1",IF(G21&lt;K10,"2",IF(G21&lt;K9,"3",IF(G21&lt;K8,"4","5")))))</f>
        <v>Grade u</v>
      </c>
      <c r="J21" s="386"/>
      <c r="K21" s="387"/>
    </row>
    <row r="22" spans="2:11" ht="15" thickBot="1" x14ac:dyDescent="0.4">
      <c r="B22" s="161"/>
      <c r="C22" s="164"/>
      <c r="D22" s="164"/>
      <c r="E22" s="164"/>
      <c r="F22" s="164"/>
      <c r="G22" s="164"/>
      <c r="H22" s="142"/>
      <c r="I22" s="402"/>
      <c r="J22" s="402"/>
      <c r="K22" s="403"/>
    </row>
    <row r="23" spans="2:11" ht="42.5" thickBot="1" x14ac:dyDescent="0.4">
      <c r="B23" s="133" t="s">
        <v>0</v>
      </c>
      <c r="C23" s="134" t="s">
        <v>163</v>
      </c>
      <c r="D23" s="134" t="s">
        <v>1</v>
      </c>
      <c r="E23" s="134" t="s">
        <v>2</v>
      </c>
      <c r="F23" s="134" t="s">
        <v>3</v>
      </c>
      <c r="G23" s="134" t="s">
        <v>4</v>
      </c>
      <c r="H23" s="134" t="s">
        <v>130</v>
      </c>
      <c r="I23" s="388" t="s">
        <v>35</v>
      </c>
      <c r="J23" s="389"/>
      <c r="K23" s="390"/>
    </row>
    <row r="24" spans="2:11" ht="15" customHeight="1" x14ac:dyDescent="0.35">
      <c r="B24" s="129" t="s">
        <v>82</v>
      </c>
      <c r="C24" s="130"/>
      <c r="D24" s="131">
        <v>1</v>
      </c>
      <c r="E24" s="10" t="s">
        <v>7</v>
      </c>
      <c r="F24" s="11" t="s">
        <v>8</v>
      </c>
      <c r="G24" s="132">
        <f>SUMIF('Student data'!$D$24:$AQ$24,"x",'Student data'!D42:AQ42)</f>
        <v>0</v>
      </c>
      <c r="H24" s="156">
        <f>G24/D24</f>
        <v>0</v>
      </c>
      <c r="I24" s="399" t="s">
        <v>236</v>
      </c>
      <c r="J24" s="400"/>
      <c r="K24" s="401"/>
    </row>
    <row r="25" spans="2:11" x14ac:dyDescent="0.35">
      <c r="B25" s="118" t="s">
        <v>121</v>
      </c>
      <c r="C25" s="9"/>
      <c r="D25" s="10">
        <v>1</v>
      </c>
      <c r="E25" s="10" t="s">
        <v>7</v>
      </c>
      <c r="F25" s="11" t="s">
        <v>8</v>
      </c>
      <c r="G25" s="16">
        <f>SUMIF('Student data'!$D$24:$AQ$24,"x",'Student data'!D43:AQ43)</f>
        <v>0</v>
      </c>
      <c r="H25" s="156">
        <f t="shared" ref="H25:H68" si="2">G25/D25</f>
        <v>0</v>
      </c>
      <c r="I25" s="391" t="s">
        <v>237</v>
      </c>
      <c r="J25" s="392"/>
      <c r="K25" s="393"/>
    </row>
    <row r="26" spans="2:11" x14ac:dyDescent="0.35">
      <c r="B26" s="118" t="s">
        <v>122</v>
      </c>
      <c r="C26" s="9"/>
      <c r="D26" s="10">
        <v>1</v>
      </c>
      <c r="E26" s="10" t="s">
        <v>7</v>
      </c>
      <c r="F26" s="11" t="s">
        <v>8</v>
      </c>
      <c r="G26" s="16">
        <f>SUMIF('Student data'!$D$24:$AQ$24,"x",'Student data'!D44:AQ44)</f>
        <v>0</v>
      </c>
      <c r="H26" s="156">
        <f t="shared" si="2"/>
        <v>0</v>
      </c>
      <c r="I26" s="391" t="s">
        <v>268</v>
      </c>
      <c r="J26" s="392"/>
      <c r="K26" s="393"/>
    </row>
    <row r="27" spans="2:11" x14ac:dyDescent="0.35">
      <c r="B27" s="118" t="s">
        <v>84</v>
      </c>
      <c r="C27" s="9"/>
      <c r="D27" s="10">
        <v>1</v>
      </c>
      <c r="E27" s="10" t="s">
        <v>10</v>
      </c>
      <c r="F27" s="11" t="s">
        <v>8</v>
      </c>
      <c r="G27" s="16">
        <f>SUMIF('Student data'!$D$24:$AQ$24,"x",'Student data'!D45:AQ45)</f>
        <v>0</v>
      </c>
      <c r="H27" s="156">
        <f t="shared" si="2"/>
        <v>0</v>
      </c>
      <c r="I27" s="391" t="s">
        <v>239</v>
      </c>
      <c r="J27" s="392"/>
      <c r="K27" s="393"/>
    </row>
    <row r="28" spans="2:11" x14ac:dyDescent="0.35">
      <c r="B28" s="118" t="s">
        <v>85</v>
      </c>
      <c r="C28" s="9"/>
      <c r="D28" s="10">
        <v>1</v>
      </c>
      <c r="E28" s="10" t="s">
        <v>10</v>
      </c>
      <c r="F28" s="11" t="s">
        <v>8</v>
      </c>
      <c r="G28" s="16">
        <f>SUMIF('Student data'!$D$24:$AQ$24,"x",'Student data'!D46:AQ46)</f>
        <v>0</v>
      </c>
      <c r="H28" s="156">
        <f t="shared" si="2"/>
        <v>0</v>
      </c>
      <c r="I28" s="391" t="s">
        <v>240</v>
      </c>
      <c r="J28" s="392"/>
      <c r="K28" s="393"/>
    </row>
    <row r="29" spans="2:11" x14ac:dyDescent="0.35">
      <c r="B29" s="119" t="s">
        <v>186</v>
      </c>
      <c r="C29" s="12"/>
      <c r="D29" s="10">
        <v>1</v>
      </c>
      <c r="E29" s="10" t="s">
        <v>10</v>
      </c>
      <c r="F29" s="11" t="s">
        <v>8</v>
      </c>
      <c r="G29" s="16">
        <f>SUMIF('Student data'!$D$24:$AQ$24,"x",'Student data'!D47:AQ47)</f>
        <v>0</v>
      </c>
      <c r="H29" s="156">
        <f t="shared" si="2"/>
        <v>0</v>
      </c>
      <c r="I29" s="391" t="s">
        <v>241</v>
      </c>
      <c r="J29" s="392"/>
      <c r="K29" s="393"/>
    </row>
    <row r="30" spans="2:11" ht="15" customHeight="1" x14ac:dyDescent="0.35">
      <c r="B30" s="119" t="s">
        <v>187</v>
      </c>
      <c r="C30" s="12"/>
      <c r="D30" s="10">
        <v>1</v>
      </c>
      <c r="E30" s="10" t="s">
        <v>10</v>
      </c>
      <c r="F30" s="11" t="s">
        <v>8</v>
      </c>
      <c r="G30" s="16">
        <f>SUMIF('Student data'!$D$24:$AQ$24,"x",'Student data'!D48:AQ48)</f>
        <v>0</v>
      </c>
      <c r="H30" s="156">
        <f t="shared" si="2"/>
        <v>0</v>
      </c>
      <c r="I30" s="391" t="s">
        <v>242</v>
      </c>
      <c r="J30" s="392"/>
      <c r="K30" s="393"/>
    </row>
    <row r="31" spans="2:11" ht="15" customHeight="1" x14ac:dyDescent="0.35">
      <c r="B31" s="119" t="s">
        <v>188</v>
      </c>
      <c r="C31" s="12"/>
      <c r="D31" s="10">
        <v>2</v>
      </c>
      <c r="E31" s="10" t="s">
        <v>7</v>
      </c>
      <c r="F31" s="11" t="s">
        <v>6</v>
      </c>
      <c r="G31" s="16">
        <f>SUMIF('Student data'!$D$24:$AQ$24,"x",'Student data'!D49:AQ49)</f>
        <v>0</v>
      </c>
      <c r="H31" s="156">
        <f t="shared" si="2"/>
        <v>0</v>
      </c>
      <c r="I31" s="391" t="s">
        <v>238</v>
      </c>
      <c r="J31" s="392"/>
      <c r="K31" s="393"/>
    </row>
    <row r="32" spans="2:11" ht="15" customHeight="1" x14ac:dyDescent="0.35">
      <c r="B32" s="119" t="s">
        <v>189</v>
      </c>
      <c r="C32" s="12"/>
      <c r="D32" s="10">
        <v>1</v>
      </c>
      <c r="E32" s="10" t="s">
        <v>7</v>
      </c>
      <c r="F32" s="11" t="s">
        <v>6</v>
      </c>
      <c r="G32" s="16">
        <f>SUMIF('Student data'!$D$24:$AQ$24,"x",'Student data'!D50:AQ50)</f>
        <v>0</v>
      </c>
      <c r="H32" s="156">
        <f t="shared" si="2"/>
        <v>0</v>
      </c>
      <c r="I32" s="391" t="s">
        <v>243</v>
      </c>
      <c r="J32" s="392"/>
      <c r="K32" s="393"/>
    </row>
    <row r="33" spans="2:11" ht="15" customHeight="1" x14ac:dyDescent="0.35">
      <c r="B33" s="119" t="s">
        <v>106</v>
      </c>
      <c r="C33" s="12"/>
      <c r="D33" s="10">
        <v>2</v>
      </c>
      <c r="E33" s="10" t="s">
        <v>5</v>
      </c>
      <c r="F33" s="11" t="s">
        <v>8</v>
      </c>
      <c r="G33" s="16">
        <f>SUMIF('Student data'!$D$24:$AQ$24,"x",'Student data'!D51:AQ51)</f>
        <v>0</v>
      </c>
      <c r="H33" s="156">
        <f t="shared" si="2"/>
        <v>0</v>
      </c>
      <c r="I33" s="391" t="s">
        <v>246</v>
      </c>
      <c r="J33" s="392"/>
      <c r="K33" s="393"/>
    </row>
    <row r="34" spans="2:11" ht="15" customHeight="1" x14ac:dyDescent="0.35">
      <c r="B34" s="119" t="s">
        <v>86</v>
      </c>
      <c r="C34" s="12"/>
      <c r="D34" s="10">
        <v>2</v>
      </c>
      <c r="E34" s="10" t="s">
        <v>5</v>
      </c>
      <c r="F34" s="11" t="s">
        <v>8</v>
      </c>
      <c r="G34" s="16">
        <f>SUMIF('Student data'!$D$24:$AQ$24,"x",'Student data'!D52:AQ52)</f>
        <v>0</v>
      </c>
      <c r="H34" s="156">
        <f t="shared" si="2"/>
        <v>0</v>
      </c>
      <c r="I34" s="391" t="s">
        <v>247</v>
      </c>
      <c r="J34" s="392"/>
      <c r="K34" s="393"/>
    </row>
    <row r="35" spans="2:11" ht="15" customHeight="1" x14ac:dyDescent="0.35">
      <c r="B35" s="119" t="s">
        <v>87</v>
      </c>
      <c r="C35" s="12"/>
      <c r="D35" s="10">
        <v>1</v>
      </c>
      <c r="E35" s="10" t="s">
        <v>10</v>
      </c>
      <c r="F35" s="11" t="s">
        <v>8</v>
      </c>
      <c r="G35" s="16">
        <f>SUMIF('Student data'!$D$24:$AQ$24,"x",'Student data'!D53:AQ53)</f>
        <v>0</v>
      </c>
      <c r="H35" s="156">
        <f t="shared" si="2"/>
        <v>0</v>
      </c>
      <c r="I35" s="391" t="s">
        <v>244</v>
      </c>
      <c r="J35" s="392"/>
      <c r="K35" s="393"/>
    </row>
    <row r="36" spans="2:11" ht="15" customHeight="1" x14ac:dyDescent="0.35">
      <c r="B36" s="119" t="s">
        <v>88</v>
      </c>
      <c r="C36" s="12"/>
      <c r="D36" s="10">
        <v>1</v>
      </c>
      <c r="E36" s="10" t="s">
        <v>10</v>
      </c>
      <c r="F36" s="11" t="s">
        <v>8</v>
      </c>
      <c r="G36" s="16">
        <f>SUMIF('Student data'!$D$24:$AQ$24,"x",'Student data'!D54:AQ54)</f>
        <v>0</v>
      </c>
      <c r="H36" s="156">
        <f t="shared" si="2"/>
        <v>0</v>
      </c>
      <c r="I36" s="391" t="s">
        <v>245</v>
      </c>
      <c r="J36" s="392"/>
      <c r="K36" s="393"/>
    </row>
    <row r="37" spans="2:11" ht="15" customHeight="1" x14ac:dyDescent="0.35">
      <c r="B37" s="119" t="s">
        <v>89</v>
      </c>
      <c r="C37" s="12"/>
      <c r="D37" s="10">
        <v>2</v>
      </c>
      <c r="E37" s="10" t="s">
        <v>10</v>
      </c>
      <c r="F37" s="11" t="s">
        <v>8</v>
      </c>
      <c r="G37" s="16">
        <f>SUMIF('Student data'!$D$24:$AQ$24,"x",'Student data'!D55:AQ55)</f>
        <v>0</v>
      </c>
      <c r="H37" s="156">
        <f t="shared" si="2"/>
        <v>0</v>
      </c>
      <c r="I37" s="391" t="s">
        <v>248</v>
      </c>
      <c r="J37" s="392"/>
      <c r="K37" s="393"/>
    </row>
    <row r="38" spans="2:11" ht="15" customHeight="1" x14ac:dyDescent="0.35">
      <c r="B38" s="119" t="s">
        <v>90</v>
      </c>
      <c r="C38" s="12"/>
      <c r="D38" s="10">
        <v>1</v>
      </c>
      <c r="E38" s="10" t="s">
        <v>11</v>
      </c>
      <c r="F38" s="11" t="s">
        <v>8</v>
      </c>
      <c r="G38" s="16">
        <f>SUMIF('Student data'!$D$24:$AQ$24,"x",'Student data'!D56:AQ56)</f>
        <v>0</v>
      </c>
      <c r="H38" s="156">
        <f t="shared" si="2"/>
        <v>0</v>
      </c>
      <c r="I38" s="391" t="s">
        <v>258</v>
      </c>
      <c r="J38" s="392"/>
      <c r="K38" s="393"/>
    </row>
    <row r="39" spans="2:11" ht="15" customHeight="1" x14ac:dyDescent="0.35">
      <c r="B39" s="119" t="s">
        <v>91</v>
      </c>
      <c r="C39" s="12"/>
      <c r="D39" s="10">
        <v>2</v>
      </c>
      <c r="E39" s="10" t="s">
        <v>11</v>
      </c>
      <c r="F39" s="11" t="s">
        <v>8</v>
      </c>
      <c r="G39" s="16">
        <f>SUMIF('Student data'!$D$24:$AQ$24,"x",'Student data'!D57:AQ57)</f>
        <v>0</v>
      </c>
      <c r="H39" s="156">
        <f t="shared" si="2"/>
        <v>0</v>
      </c>
      <c r="I39" s="391" t="s">
        <v>258</v>
      </c>
      <c r="J39" s="392"/>
      <c r="K39" s="393"/>
    </row>
    <row r="40" spans="2:11" ht="15" customHeight="1" x14ac:dyDescent="0.35">
      <c r="B40" s="119" t="s">
        <v>92</v>
      </c>
      <c r="C40" s="12"/>
      <c r="D40" s="10">
        <v>1</v>
      </c>
      <c r="E40" s="10" t="s">
        <v>11</v>
      </c>
      <c r="F40" s="11" t="s">
        <v>6</v>
      </c>
      <c r="G40" s="16">
        <f>SUMIF('Student data'!$D$24:$AQ$24,"x",'Student data'!D58:AQ58)</f>
        <v>0</v>
      </c>
      <c r="H40" s="156">
        <f t="shared" si="2"/>
        <v>0</v>
      </c>
      <c r="I40" s="391" t="s">
        <v>249</v>
      </c>
      <c r="J40" s="392"/>
      <c r="K40" s="393"/>
    </row>
    <row r="41" spans="2:11" ht="15" customHeight="1" x14ac:dyDescent="0.35">
      <c r="B41" s="119" t="s">
        <v>107</v>
      </c>
      <c r="C41" s="12"/>
      <c r="D41" s="10">
        <v>1</v>
      </c>
      <c r="E41" s="10" t="s">
        <v>11</v>
      </c>
      <c r="F41" s="11" t="s">
        <v>6</v>
      </c>
      <c r="G41" s="16">
        <f>SUMIF('Student data'!$D$24:$AQ$24,"x",'Student data'!D59:AQ59)</f>
        <v>0</v>
      </c>
      <c r="H41" s="156">
        <f t="shared" si="2"/>
        <v>0</v>
      </c>
      <c r="I41" s="391" t="s">
        <v>250</v>
      </c>
      <c r="J41" s="392"/>
      <c r="K41" s="393"/>
    </row>
    <row r="42" spans="2:11" ht="15" customHeight="1" x14ac:dyDescent="0.35">
      <c r="B42" s="119" t="s">
        <v>93</v>
      </c>
      <c r="C42" s="12"/>
      <c r="D42" s="10">
        <v>2</v>
      </c>
      <c r="E42" s="10" t="s">
        <v>10</v>
      </c>
      <c r="F42" s="11" t="s">
        <v>9</v>
      </c>
      <c r="G42" s="16">
        <f>SUMIF('Student data'!$D$24:$AQ$24,"x",'Student data'!D60:AQ60)</f>
        <v>0</v>
      </c>
      <c r="H42" s="156">
        <f t="shared" si="2"/>
        <v>0</v>
      </c>
      <c r="I42" s="391" t="s">
        <v>251</v>
      </c>
      <c r="J42" s="392"/>
      <c r="K42" s="393"/>
    </row>
    <row r="43" spans="2:11" ht="15" customHeight="1" x14ac:dyDescent="0.35">
      <c r="B43" s="119" t="s">
        <v>125</v>
      </c>
      <c r="C43" s="12"/>
      <c r="D43" s="10">
        <v>2</v>
      </c>
      <c r="E43" s="10" t="s">
        <v>11</v>
      </c>
      <c r="F43" s="11" t="s">
        <v>8</v>
      </c>
      <c r="G43" s="16">
        <f>SUMIF('Student data'!$D$24:$AQ$24,"x",'Student data'!D61:AQ61)</f>
        <v>0</v>
      </c>
      <c r="H43" s="156">
        <f t="shared" si="2"/>
        <v>0</v>
      </c>
      <c r="I43" s="391" t="s">
        <v>259</v>
      </c>
      <c r="J43" s="392"/>
      <c r="K43" s="393"/>
    </row>
    <row r="44" spans="2:11" ht="15" customHeight="1" x14ac:dyDescent="0.35">
      <c r="B44" s="119" t="s">
        <v>126</v>
      </c>
      <c r="C44" s="12"/>
      <c r="D44" s="10">
        <v>2</v>
      </c>
      <c r="E44" s="10" t="s">
        <v>11</v>
      </c>
      <c r="F44" s="11" t="s">
        <v>8</v>
      </c>
      <c r="G44" s="16">
        <f>SUMIF('Student data'!$D$24:$AQ$24,"x",'Student data'!D62:AQ62)</f>
        <v>0</v>
      </c>
      <c r="H44" s="156">
        <f t="shared" si="2"/>
        <v>0</v>
      </c>
      <c r="I44" s="391" t="s">
        <v>252</v>
      </c>
      <c r="J44" s="392"/>
      <c r="K44" s="393"/>
    </row>
    <row r="45" spans="2:11" ht="15" customHeight="1" x14ac:dyDescent="0.35">
      <c r="B45" s="119" t="s">
        <v>95</v>
      </c>
      <c r="C45" s="12"/>
      <c r="D45" s="10">
        <v>4</v>
      </c>
      <c r="E45" s="10" t="s">
        <v>7</v>
      </c>
      <c r="F45" s="11" t="s">
        <v>8</v>
      </c>
      <c r="G45" s="16">
        <f>SUMIF('Student data'!$D$24:$AQ$24,"x",'Student data'!D63:AQ63)</f>
        <v>0</v>
      </c>
      <c r="H45" s="156">
        <f t="shared" si="2"/>
        <v>0</v>
      </c>
      <c r="I45" s="391" t="s">
        <v>253</v>
      </c>
      <c r="J45" s="392"/>
      <c r="K45" s="393"/>
    </row>
    <row r="46" spans="2:11" ht="15" customHeight="1" x14ac:dyDescent="0.35">
      <c r="B46" s="119" t="s">
        <v>112</v>
      </c>
      <c r="C46" s="12"/>
      <c r="D46" s="10">
        <v>2</v>
      </c>
      <c r="E46" s="10" t="s">
        <v>79</v>
      </c>
      <c r="F46" s="11" t="s">
        <v>6</v>
      </c>
      <c r="G46" s="16">
        <f>SUMIF('Student data'!$D$24:$AQ$24,"x",'Student data'!D64:AQ64)</f>
        <v>0</v>
      </c>
      <c r="H46" s="156">
        <f t="shared" si="2"/>
        <v>0</v>
      </c>
      <c r="I46" s="391" t="s">
        <v>255</v>
      </c>
      <c r="J46" s="392"/>
      <c r="K46" s="393"/>
    </row>
    <row r="47" spans="2:11" ht="15" customHeight="1" x14ac:dyDescent="0.35">
      <c r="B47" s="120" t="s">
        <v>113</v>
      </c>
      <c r="C47" s="14"/>
      <c r="D47" s="10">
        <v>1</v>
      </c>
      <c r="E47" s="10" t="s">
        <v>79</v>
      </c>
      <c r="F47" s="11" t="s">
        <v>6</v>
      </c>
      <c r="G47" s="16">
        <f>SUMIF('Student data'!$D$24:$AQ$24,"x",'Student data'!D65:AQ65)</f>
        <v>0</v>
      </c>
      <c r="H47" s="156">
        <f t="shared" si="2"/>
        <v>0</v>
      </c>
      <c r="I47" s="391" t="s">
        <v>254</v>
      </c>
      <c r="J47" s="392"/>
      <c r="K47" s="393"/>
    </row>
    <row r="48" spans="2:11" ht="15" customHeight="1" x14ac:dyDescent="0.35">
      <c r="B48" s="120" t="s">
        <v>190</v>
      </c>
      <c r="C48" s="14"/>
      <c r="D48" s="10">
        <v>4</v>
      </c>
      <c r="E48" s="10" t="s">
        <v>79</v>
      </c>
      <c r="F48" s="11" t="s">
        <v>6</v>
      </c>
      <c r="G48" s="16">
        <f>SUMIF('Student data'!$D$24:$AQ$24,"x",'Student data'!D66:AQ66)</f>
        <v>0</v>
      </c>
      <c r="H48" s="156">
        <f t="shared" si="2"/>
        <v>0</v>
      </c>
      <c r="I48" s="391" t="s">
        <v>261</v>
      </c>
      <c r="J48" s="392"/>
      <c r="K48" s="393"/>
    </row>
    <row r="49" spans="2:11" ht="15" customHeight="1" x14ac:dyDescent="0.35">
      <c r="B49" s="120" t="s">
        <v>191</v>
      </c>
      <c r="C49" s="14"/>
      <c r="D49" s="10">
        <v>1</v>
      </c>
      <c r="E49" s="10" t="s">
        <v>79</v>
      </c>
      <c r="F49" s="11" t="s">
        <v>9</v>
      </c>
      <c r="G49" s="16">
        <f>SUMIF('Student data'!$D$24:$AQ$24,"x",'Student data'!D67:AQ67)</f>
        <v>0</v>
      </c>
      <c r="H49" s="156">
        <f t="shared" si="2"/>
        <v>0</v>
      </c>
      <c r="I49" s="391" t="s">
        <v>256</v>
      </c>
      <c r="J49" s="392"/>
      <c r="K49" s="393"/>
    </row>
    <row r="50" spans="2:11" x14ac:dyDescent="0.35">
      <c r="B50" s="120" t="s">
        <v>97</v>
      </c>
      <c r="C50" s="14"/>
      <c r="D50" s="10">
        <v>4</v>
      </c>
      <c r="E50" s="10" t="s">
        <v>15</v>
      </c>
      <c r="F50" s="11" t="s">
        <v>9</v>
      </c>
      <c r="G50" s="16">
        <f>SUMIF('Student data'!$D$24:$AQ$24,"x",'Student data'!D68:AQ68)</f>
        <v>0</v>
      </c>
      <c r="H50" s="156">
        <f t="shared" si="2"/>
        <v>0</v>
      </c>
      <c r="I50" s="394" t="s">
        <v>257</v>
      </c>
      <c r="J50" s="395"/>
      <c r="K50" s="396"/>
    </row>
    <row r="51" spans="2:11" ht="15" customHeight="1" x14ac:dyDescent="0.35">
      <c r="B51" s="120" t="s">
        <v>234</v>
      </c>
      <c r="C51" s="14"/>
      <c r="D51" s="10">
        <v>1</v>
      </c>
      <c r="E51" s="10" t="s">
        <v>11</v>
      </c>
      <c r="F51" s="11" t="s">
        <v>6</v>
      </c>
      <c r="G51" s="16">
        <f>SUMIF('Student data'!$D$24:$AQ$24,"x",'Student data'!D69:AQ69)</f>
        <v>0</v>
      </c>
      <c r="H51" s="156">
        <f t="shared" si="2"/>
        <v>0</v>
      </c>
      <c r="I51" s="394" t="s">
        <v>260</v>
      </c>
      <c r="J51" s="395"/>
      <c r="K51" s="396"/>
    </row>
    <row r="52" spans="2:11" ht="15" customHeight="1" x14ac:dyDescent="0.35">
      <c r="B52" s="120" t="s">
        <v>235</v>
      </c>
      <c r="C52" s="14"/>
      <c r="D52" s="10">
        <v>1</v>
      </c>
      <c r="E52" s="10" t="s">
        <v>11</v>
      </c>
      <c r="F52" s="11" t="s">
        <v>6</v>
      </c>
      <c r="G52" s="16">
        <f>SUMIF('Student data'!$D$24:$AQ$24,"x",'Student data'!D70:AQ70)</f>
        <v>0</v>
      </c>
      <c r="H52" s="156">
        <f t="shared" si="2"/>
        <v>0</v>
      </c>
      <c r="I52" s="391" t="s">
        <v>262</v>
      </c>
      <c r="J52" s="392"/>
      <c r="K52" s="393"/>
    </row>
    <row r="53" spans="2:11" ht="15" customHeight="1" x14ac:dyDescent="0.35">
      <c r="B53" s="120" t="s">
        <v>115</v>
      </c>
      <c r="C53" s="14"/>
      <c r="D53" s="10">
        <v>2</v>
      </c>
      <c r="E53" s="10" t="s">
        <v>11</v>
      </c>
      <c r="F53" s="11" t="s">
        <v>9</v>
      </c>
      <c r="G53" s="16">
        <f>SUMIF('Student data'!$D$24:$AQ$24,"x",'Student data'!D71:AQ71)</f>
        <v>0</v>
      </c>
      <c r="H53" s="156">
        <f t="shared" si="2"/>
        <v>0</v>
      </c>
      <c r="I53" s="391" t="s">
        <v>263</v>
      </c>
      <c r="J53" s="392"/>
      <c r="K53" s="393"/>
    </row>
    <row r="54" spans="2:11" ht="15" customHeight="1" x14ac:dyDescent="0.35">
      <c r="B54" s="120" t="s">
        <v>99</v>
      </c>
      <c r="C54" s="14"/>
      <c r="D54" s="10">
        <v>4</v>
      </c>
      <c r="E54" s="10" t="s">
        <v>11</v>
      </c>
      <c r="F54" s="11" t="s">
        <v>6</v>
      </c>
      <c r="G54" s="16">
        <f>SUMIF('Student data'!$D$24:$AQ$24,"x",'Student data'!D72:AQ72)</f>
        <v>0</v>
      </c>
      <c r="H54" s="156">
        <f t="shared" si="2"/>
        <v>0</v>
      </c>
      <c r="I54" s="391" t="s">
        <v>264</v>
      </c>
      <c r="J54" s="392"/>
      <c r="K54" s="393"/>
    </row>
    <row r="55" spans="2:11" ht="15" customHeight="1" x14ac:dyDescent="0.35">
      <c r="B55" s="120" t="s">
        <v>100</v>
      </c>
      <c r="C55" s="14"/>
      <c r="D55" s="10">
        <v>4</v>
      </c>
      <c r="E55" s="10" t="s">
        <v>10</v>
      </c>
      <c r="F55" s="11" t="s">
        <v>8</v>
      </c>
      <c r="G55" s="16">
        <f>SUMIF('Student data'!$D$24:$AQ$24,"x",'Student data'!D73:AQ73)</f>
        <v>0</v>
      </c>
      <c r="H55" s="156">
        <f t="shared" si="2"/>
        <v>0</v>
      </c>
      <c r="I55" s="391" t="s">
        <v>265</v>
      </c>
      <c r="J55" s="392"/>
      <c r="K55" s="393"/>
    </row>
    <row r="56" spans="2:11" ht="15" customHeight="1" x14ac:dyDescent="0.35">
      <c r="B56" s="120" t="s">
        <v>156</v>
      </c>
      <c r="C56" s="14"/>
      <c r="D56" s="10">
        <v>2</v>
      </c>
      <c r="E56" s="10" t="s">
        <v>7</v>
      </c>
      <c r="F56" s="11" t="s">
        <v>8</v>
      </c>
      <c r="G56" s="16">
        <f>SUMIF('Student data'!$D$24:$AQ$24,"x",'Student data'!D74:AQ74)</f>
        <v>0</v>
      </c>
      <c r="H56" s="156">
        <f t="shared" si="2"/>
        <v>0</v>
      </c>
      <c r="I56" s="391" t="s">
        <v>266</v>
      </c>
      <c r="J56" s="392"/>
      <c r="K56" s="393"/>
    </row>
    <row r="57" spans="2:11" ht="15" customHeight="1" x14ac:dyDescent="0.35">
      <c r="B57" s="120" t="s">
        <v>145</v>
      </c>
      <c r="C57" s="98" t="s">
        <v>196</v>
      </c>
      <c r="D57" s="10">
        <v>4</v>
      </c>
      <c r="E57" s="10" t="s">
        <v>15</v>
      </c>
      <c r="F57" s="11" t="s">
        <v>6</v>
      </c>
      <c r="G57" s="16">
        <f>SUMIF('Student data'!$D$24:$AQ$24,"x",'Student data'!D75:AQ75)</f>
        <v>0</v>
      </c>
      <c r="H57" s="156">
        <f t="shared" si="2"/>
        <v>0</v>
      </c>
      <c r="I57" s="391" t="s">
        <v>267</v>
      </c>
      <c r="J57" s="392"/>
      <c r="K57" s="393"/>
    </row>
    <row r="58" spans="2:11" ht="15" customHeight="1" x14ac:dyDescent="0.35">
      <c r="B58" s="120" t="s">
        <v>104</v>
      </c>
      <c r="C58" s="98" t="s">
        <v>160</v>
      </c>
      <c r="D58" s="10">
        <v>4</v>
      </c>
      <c r="E58" s="10" t="s">
        <v>10</v>
      </c>
      <c r="F58" s="11" t="s">
        <v>9</v>
      </c>
      <c r="G58" s="16">
        <f>SUMIF('Student data'!$D$24:$AQ$24,"x",'Student data'!D76:AQ76)</f>
        <v>0</v>
      </c>
      <c r="H58" s="156">
        <f t="shared" si="2"/>
        <v>0</v>
      </c>
      <c r="I58" s="391" t="s">
        <v>269</v>
      </c>
      <c r="J58" s="392"/>
      <c r="K58" s="393"/>
    </row>
    <row r="59" spans="2:11" ht="15" customHeight="1" x14ac:dyDescent="0.35">
      <c r="B59" s="120" t="s">
        <v>105</v>
      </c>
      <c r="C59" s="98" t="s">
        <v>161</v>
      </c>
      <c r="D59" s="10">
        <v>4</v>
      </c>
      <c r="E59" s="10" t="s">
        <v>10</v>
      </c>
      <c r="F59" s="11" t="s">
        <v>9</v>
      </c>
      <c r="G59" s="16">
        <f>SUMIF('Student data'!$D$24:$AQ$24,"x",'Student data'!D77:AQ77)</f>
        <v>0</v>
      </c>
      <c r="H59" s="156">
        <f t="shared" si="2"/>
        <v>0</v>
      </c>
      <c r="I59" s="391" t="s">
        <v>270</v>
      </c>
      <c r="J59" s="392"/>
      <c r="K59" s="393"/>
    </row>
    <row r="60" spans="2:11" ht="15" customHeight="1" x14ac:dyDescent="0.35">
      <c r="B60" s="120" t="s">
        <v>192</v>
      </c>
      <c r="C60" s="98" t="s">
        <v>197</v>
      </c>
      <c r="D60" s="10">
        <v>2</v>
      </c>
      <c r="E60" s="10" t="s">
        <v>15</v>
      </c>
      <c r="F60" s="11" t="s">
        <v>6</v>
      </c>
      <c r="G60" s="16">
        <f>SUMIF('Student data'!$D$24:$AQ$24,"x",'Student data'!D78:AQ78)</f>
        <v>0</v>
      </c>
      <c r="H60" s="156">
        <f t="shared" si="2"/>
        <v>0</v>
      </c>
      <c r="I60" s="391" t="s">
        <v>271</v>
      </c>
      <c r="J60" s="392"/>
      <c r="K60" s="393"/>
    </row>
    <row r="61" spans="2:11" ht="15" customHeight="1" x14ac:dyDescent="0.35">
      <c r="B61" s="120" t="s">
        <v>193</v>
      </c>
      <c r="C61" s="98" t="s">
        <v>198</v>
      </c>
      <c r="D61" s="10">
        <v>2</v>
      </c>
      <c r="E61" s="10" t="s">
        <v>15</v>
      </c>
      <c r="F61" s="11" t="s">
        <v>6</v>
      </c>
      <c r="G61" s="16">
        <f>SUMIF('Student data'!$D$24:$AQ$24,"x",'Student data'!D79:AQ79)</f>
        <v>0</v>
      </c>
      <c r="H61" s="156">
        <f t="shared" si="2"/>
        <v>0</v>
      </c>
      <c r="I61" s="391" t="s">
        <v>272</v>
      </c>
      <c r="J61" s="392"/>
      <c r="K61" s="393"/>
    </row>
    <row r="62" spans="2:11" ht="15" customHeight="1" x14ac:dyDescent="0.35">
      <c r="B62" s="120" t="s">
        <v>194</v>
      </c>
      <c r="C62" s="98" t="s">
        <v>199</v>
      </c>
      <c r="D62" s="10">
        <v>1</v>
      </c>
      <c r="E62" s="10" t="s">
        <v>15</v>
      </c>
      <c r="F62" s="11" t="s">
        <v>9</v>
      </c>
      <c r="G62" s="16">
        <f>SUMIF('Student data'!$D$24:$AQ$24,"x",'Student data'!D80:AQ80)</f>
        <v>0</v>
      </c>
      <c r="H62" s="156">
        <f t="shared" si="2"/>
        <v>0</v>
      </c>
      <c r="I62" s="391" t="s">
        <v>273</v>
      </c>
      <c r="J62" s="392"/>
      <c r="K62" s="393"/>
    </row>
    <row r="63" spans="2:11" ht="15" customHeight="1" x14ac:dyDescent="0.35">
      <c r="B63" s="120" t="s">
        <v>195</v>
      </c>
      <c r="C63" s="98" t="s">
        <v>168</v>
      </c>
      <c r="D63" s="10">
        <v>3</v>
      </c>
      <c r="E63" s="10" t="s">
        <v>15</v>
      </c>
      <c r="F63" s="11" t="s">
        <v>9</v>
      </c>
      <c r="G63" s="16">
        <f>SUMIF('Student data'!$D$24:$AQ$24,"x",'Student data'!D81:AQ81)</f>
        <v>0</v>
      </c>
      <c r="H63" s="156">
        <f t="shared" si="2"/>
        <v>0</v>
      </c>
      <c r="I63" s="391" t="s">
        <v>272</v>
      </c>
      <c r="J63" s="392"/>
      <c r="K63" s="393"/>
    </row>
    <row r="64" spans="2:11" ht="15" customHeight="1" x14ac:dyDescent="0.35">
      <c r="B64" s="120" t="s">
        <v>148</v>
      </c>
      <c r="C64" s="98" t="s">
        <v>200</v>
      </c>
      <c r="D64" s="10">
        <v>3</v>
      </c>
      <c r="E64" s="10" t="s">
        <v>79</v>
      </c>
      <c r="F64" s="11" t="s">
        <v>8</v>
      </c>
      <c r="G64" s="16">
        <f>SUMIF('Student data'!$D$24:$AQ$24,"x",'Student data'!D82:AQ82)</f>
        <v>0</v>
      </c>
      <c r="H64" s="156">
        <f t="shared" si="2"/>
        <v>0</v>
      </c>
      <c r="I64" s="391" t="s">
        <v>274</v>
      </c>
      <c r="J64" s="392"/>
      <c r="K64" s="393"/>
    </row>
    <row r="65" spans="2:11" ht="15" customHeight="1" x14ac:dyDescent="0.35">
      <c r="B65" s="119" t="s">
        <v>153</v>
      </c>
      <c r="C65" s="12"/>
      <c r="D65" s="10">
        <v>5</v>
      </c>
      <c r="E65" s="10" t="s">
        <v>11</v>
      </c>
      <c r="F65" s="11" t="s">
        <v>9</v>
      </c>
      <c r="G65" s="16">
        <f>SUMIF('Student data'!$D$24:$AQ$24,"x",'Student data'!D83:AQ83)</f>
        <v>0</v>
      </c>
      <c r="H65" s="156">
        <f t="shared" si="2"/>
        <v>0</v>
      </c>
      <c r="I65" s="391" t="s">
        <v>275</v>
      </c>
      <c r="J65" s="392"/>
      <c r="K65" s="393"/>
    </row>
    <row r="66" spans="2:11" ht="15" customHeight="1" x14ac:dyDescent="0.35">
      <c r="B66" s="119" t="s">
        <v>154</v>
      </c>
      <c r="C66" s="12"/>
      <c r="D66" s="10">
        <v>3</v>
      </c>
      <c r="E66" s="10" t="s">
        <v>7</v>
      </c>
      <c r="F66" s="11" t="s">
        <v>8</v>
      </c>
      <c r="G66" s="16">
        <f>SUMIF('Student data'!$D$24:$AQ$24,"x",'Student data'!D84:AQ84)</f>
        <v>0</v>
      </c>
      <c r="H66" s="156">
        <f t="shared" si="2"/>
        <v>0</v>
      </c>
      <c r="I66" s="391" t="s">
        <v>276</v>
      </c>
      <c r="J66" s="392"/>
      <c r="K66" s="393"/>
    </row>
    <row r="67" spans="2:11" ht="15" customHeight="1" x14ac:dyDescent="0.35">
      <c r="B67" s="119" t="s">
        <v>150</v>
      </c>
      <c r="C67" s="12"/>
      <c r="D67" s="10">
        <v>4</v>
      </c>
      <c r="E67" s="10" t="s">
        <v>79</v>
      </c>
      <c r="F67" s="11" t="s">
        <v>8</v>
      </c>
      <c r="G67" s="16">
        <f>SUMIF('Student data'!$D$24:$AQ$24,"x",'Student data'!D85:AQ85)</f>
        <v>0</v>
      </c>
      <c r="H67" s="156">
        <f t="shared" si="2"/>
        <v>0</v>
      </c>
      <c r="I67" s="391" t="s">
        <v>277</v>
      </c>
      <c r="J67" s="392"/>
      <c r="K67" s="393"/>
    </row>
    <row r="68" spans="2:11" ht="15" customHeight="1" thickBot="1" x14ac:dyDescent="0.4">
      <c r="B68" s="121">
        <v>25</v>
      </c>
      <c r="C68" s="126"/>
      <c r="D68" s="123">
        <v>6</v>
      </c>
      <c r="E68" s="123" t="s">
        <v>79</v>
      </c>
      <c r="F68" s="124" t="s">
        <v>8</v>
      </c>
      <c r="G68" s="125">
        <f>SUMIF('Student data'!$D$24:$AQ$24,"x",'Student data'!D86:AQ86)</f>
        <v>0</v>
      </c>
      <c r="H68" s="157">
        <f t="shared" si="2"/>
        <v>0</v>
      </c>
      <c r="I68" s="391" t="s">
        <v>278</v>
      </c>
      <c r="J68" s="397"/>
      <c r="K68" s="398"/>
    </row>
    <row r="69" spans="2:11" ht="15" customHeight="1" thickBot="1" x14ac:dyDescent="0.4">
      <c r="C69" s="147"/>
      <c r="D69" s="148"/>
      <c r="E69" s="148"/>
      <c r="F69" s="149"/>
      <c r="G69" s="150"/>
    </row>
    <row r="70" spans="2:11" ht="15" customHeight="1" thickBot="1" x14ac:dyDescent="0.4">
      <c r="C70" s="149"/>
      <c r="D70" s="151"/>
      <c r="E70" s="151"/>
      <c r="F70" s="15" t="s">
        <v>16</v>
      </c>
      <c r="G70" s="5">
        <f>SUM(G24:G68)</f>
        <v>0</v>
      </c>
    </row>
    <row r="71" spans="2:11" x14ac:dyDescent="0.35">
      <c r="C71" s="149"/>
      <c r="D71" s="151"/>
    </row>
    <row r="72" spans="2:11" x14ac:dyDescent="0.35">
      <c r="C72" s="152"/>
    </row>
    <row r="73" spans="2:11" x14ac:dyDescent="0.35">
      <c r="C73" s="152"/>
    </row>
    <row r="74" spans="2:11" x14ac:dyDescent="0.35">
      <c r="C74" s="152"/>
    </row>
    <row r="75" spans="2:11" x14ac:dyDescent="0.35">
      <c r="C75" s="152"/>
    </row>
  </sheetData>
  <sheetProtection algorithmName="SHA-512" hashValue="K5YvKncvtADErmyKmHc6nr1FtafOzAohqQgY3Du+bxxVM5yZ0xqCmB1DqA5selJRjMCMWQ8tvtbOj1reoPD7dQ==" saltValue="NneNM8IRLa5leQvK4pHnxQ==" spinCount="100000" sheet="1" formatCells="0" formatColumns="0" formatRows="0" insertColumns="0" insertRows="0" insertHyperlinks="0" sort="0"/>
  <mergeCells count="55">
    <mergeCell ref="I30:K30"/>
    <mergeCell ref="I28:K28"/>
    <mergeCell ref="I26:K26"/>
    <mergeCell ref="I24:K24"/>
    <mergeCell ref="I22:K22"/>
    <mergeCell ref="I40:K40"/>
    <mergeCell ref="I38:K38"/>
    <mergeCell ref="I36:K36"/>
    <mergeCell ref="I34:K34"/>
    <mergeCell ref="I32:K32"/>
    <mergeCell ref="I50:K50"/>
    <mergeCell ref="I48:K48"/>
    <mergeCell ref="I46:K46"/>
    <mergeCell ref="I44:K44"/>
    <mergeCell ref="I42:K42"/>
    <mergeCell ref="I68:K68"/>
    <mergeCell ref="I66:K66"/>
    <mergeCell ref="I60:K60"/>
    <mergeCell ref="I58:K58"/>
    <mergeCell ref="I56:K56"/>
    <mergeCell ref="I61:K61"/>
    <mergeCell ref="I63:K63"/>
    <mergeCell ref="I65:K65"/>
    <mergeCell ref="I67:K67"/>
    <mergeCell ref="I64:K64"/>
    <mergeCell ref="I62:K62"/>
    <mergeCell ref="I51:K51"/>
    <mergeCell ref="I53:K53"/>
    <mergeCell ref="I55:K55"/>
    <mergeCell ref="I57:K57"/>
    <mergeCell ref="I59:K59"/>
    <mergeCell ref="I54:K54"/>
    <mergeCell ref="I52:K52"/>
    <mergeCell ref="I41:K41"/>
    <mergeCell ref="I43:K43"/>
    <mergeCell ref="I45:K45"/>
    <mergeCell ref="I47:K47"/>
    <mergeCell ref="I49:K49"/>
    <mergeCell ref="I31:K31"/>
    <mergeCell ref="I33:K33"/>
    <mergeCell ref="I35:K35"/>
    <mergeCell ref="I37:K37"/>
    <mergeCell ref="I39:K39"/>
    <mergeCell ref="I21:K21"/>
    <mergeCell ref="I23:K23"/>
    <mergeCell ref="I25:K25"/>
    <mergeCell ref="I27:K27"/>
    <mergeCell ref="I29:K29"/>
    <mergeCell ref="J7:K7"/>
    <mergeCell ref="B2:H2"/>
    <mergeCell ref="B3:G3"/>
    <mergeCell ref="C6:D6"/>
    <mergeCell ref="B7:E7"/>
    <mergeCell ref="C4:F4"/>
    <mergeCell ref="D5:E5"/>
  </mergeCells>
  <conditionalFormatting sqref="E24:E68">
    <cfRule type="cellIs" dxfId="33" priority="5" operator="equal">
      <formula>"Probability"</formula>
    </cfRule>
    <cfRule type="cellIs" dxfId="32" priority="6" operator="equal">
      <formula>"RPR"</formula>
    </cfRule>
    <cfRule type="cellIs" dxfId="31" priority="7" operator="equal">
      <formula>"Algebra"</formula>
    </cfRule>
    <cfRule type="cellIs" dxfId="30" priority="8" operator="equal">
      <formula>"Number"</formula>
    </cfRule>
    <cfRule type="cellIs" dxfId="29" priority="9" operator="equal">
      <formula>"Geometry and measures"</formula>
    </cfRule>
    <cfRule type="cellIs" dxfId="28" priority="10" operator="equal">
      <formula>"Statistics"</formula>
    </cfRule>
  </conditionalFormatting>
  <conditionalFormatting sqref="F24:F68">
    <cfRule type="cellIs" dxfId="27" priority="2" operator="equal">
      <formula>"AO3"</formula>
    </cfRule>
    <cfRule type="cellIs" dxfId="26" priority="3" operator="equal">
      <formula>"AO2"</formula>
    </cfRule>
    <cfRule type="cellIs" dxfId="25" priority="4" operator="equal">
      <formula>"AO1"</formula>
    </cfRule>
  </conditionalFormatting>
  <conditionalFormatting sqref="H24:H68">
    <cfRule type="colorScale" priority="1">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406" id="{AE915AF1-78C3-428B-9C5E-06F9214F6333}">
            <xm:f>COUNTA('Student data'!$D$24:$AQ$24)&gt;1</xm:f>
            <x14:dxf>
              <font>
                <color rgb="FFFF0000"/>
              </font>
            </x14:dxf>
          </x14:cfRule>
          <xm:sqref>B3:G3 E6:G6 G4:G5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K80"/>
  <sheetViews>
    <sheetView showGridLines="0" zoomScale="90" zoomScaleNormal="90" workbookViewId="0">
      <selection activeCell="B6" sqref="B6"/>
    </sheetView>
  </sheetViews>
  <sheetFormatPr defaultColWidth="9.1796875" defaultRowHeight="14.5" x14ac:dyDescent="0.35"/>
  <cols>
    <col min="1" max="1" width="2.6328125" style="136" customWidth="1"/>
    <col min="2" max="3" width="13.81640625" style="136" customWidth="1"/>
    <col min="4" max="4" width="12.54296875" style="136" customWidth="1"/>
    <col min="5" max="5" width="25.1796875" style="136" customWidth="1"/>
    <col min="6" max="8" width="12.81640625" style="136" customWidth="1"/>
    <col min="9" max="9" width="30.6328125" style="136" customWidth="1"/>
    <col min="10" max="16384" width="9.1796875" style="136"/>
  </cols>
  <sheetData>
    <row r="1" spans="2:11" ht="73.5" customHeight="1" x14ac:dyDescent="0.35"/>
    <row r="2" spans="2:11" ht="65.25" customHeight="1" x14ac:dyDescent="0.35">
      <c r="B2" s="371" t="s">
        <v>80</v>
      </c>
      <c r="C2" s="372"/>
      <c r="D2" s="372"/>
      <c r="E2" s="372"/>
      <c r="F2" s="372"/>
      <c r="G2" s="372"/>
      <c r="H2" s="372"/>
      <c r="I2" s="158"/>
    </row>
    <row r="3" spans="2:11" ht="46.5" customHeight="1" thickBot="1" x14ac:dyDescent="0.4">
      <c r="B3" s="374" t="s">
        <v>75</v>
      </c>
      <c r="C3" s="375"/>
      <c r="D3" s="375"/>
      <c r="E3" s="375"/>
      <c r="F3" s="375"/>
      <c r="G3" s="375"/>
    </row>
    <row r="4" spans="2:11" ht="22" customHeight="1" x14ac:dyDescent="0.45">
      <c r="B4" s="105" t="s">
        <v>169</v>
      </c>
      <c r="C4" s="380" t="str">
        <f>IF(COUNTBLANK('Student data'!D24:AQ24)=40,"No student is selected",'Student data'!AU25)</f>
        <v>No student is selected</v>
      </c>
      <c r="D4" s="381"/>
      <c r="E4" s="382"/>
      <c r="F4" s="383"/>
      <c r="G4" s="137"/>
    </row>
    <row r="5" spans="2:11" ht="22" customHeight="1" thickBot="1" x14ac:dyDescent="0.4">
      <c r="B5" s="106" t="s">
        <v>170</v>
      </c>
      <c r="C5" s="107" t="str">
        <f>'Student data'!N8</f>
        <v>0/300</v>
      </c>
      <c r="D5" s="384" t="s">
        <v>171</v>
      </c>
      <c r="E5" s="384"/>
      <c r="F5" s="108" t="str">
        <f>'Student data'!O8</f>
        <v>Grade U</v>
      </c>
      <c r="G5" s="137"/>
    </row>
    <row r="6" spans="2:11" ht="22" customHeight="1" thickBot="1" x14ac:dyDescent="0.4">
      <c r="B6" s="138"/>
      <c r="C6" s="376"/>
      <c r="D6" s="377"/>
      <c r="E6" s="137"/>
      <c r="F6" s="137"/>
      <c r="G6" s="137"/>
    </row>
    <row r="7" spans="2:11" s="140" customFormat="1" ht="47.25" customHeight="1" thickBot="1" x14ac:dyDescent="0.4">
      <c r="B7" s="378" t="s">
        <v>180</v>
      </c>
      <c r="C7" s="379"/>
      <c r="D7" s="379"/>
      <c r="E7" s="379"/>
      <c r="F7" s="134" t="s">
        <v>173</v>
      </c>
      <c r="G7" s="134" t="s">
        <v>4</v>
      </c>
      <c r="H7" s="128" t="s">
        <v>174</v>
      </c>
      <c r="J7" s="362" t="s">
        <v>181</v>
      </c>
      <c r="K7" s="363"/>
    </row>
    <row r="8" spans="2:11" ht="15" customHeight="1" x14ac:dyDescent="0.35">
      <c r="B8" s="212"/>
      <c r="C8" s="213"/>
      <c r="D8" s="213"/>
      <c r="E8" s="213" t="s">
        <v>10</v>
      </c>
      <c r="F8" s="214">
        <f>SUMIF(E24:E71,"Number",D24:D71)</f>
        <v>26</v>
      </c>
      <c r="G8" s="214">
        <f>SUMIF(E24:E71,"Number",G24:G71)</f>
        <v>0</v>
      </c>
      <c r="H8" s="215">
        <f>G8/F8</f>
        <v>0</v>
      </c>
      <c r="J8" s="153">
        <v>5</v>
      </c>
      <c r="K8" s="293">
        <v>57</v>
      </c>
    </row>
    <row r="9" spans="2:11" x14ac:dyDescent="0.35">
      <c r="B9" s="220"/>
      <c r="C9" s="221"/>
      <c r="D9" s="221"/>
      <c r="E9" s="221" t="s">
        <v>11</v>
      </c>
      <c r="F9" s="218">
        <f>SUMIF(E24:E71,"Algebra",D24:D71)</f>
        <v>19</v>
      </c>
      <c r="G9" s="218">
        <f>SUMIF(E24:E71,"Algebra",G24:G71)</f>
        <v>0</v>
      </c>
      <c r="H9" s="217">
        <f t="shared" ref="H9:H17" si="0">G9/F9</f>
        <v>0</v>
      </c>
      <c r="J9" s="154">
        <v>4</v>
      </c>
      <c r="K9" s="294">
        <v>44</v>
      </c>
    </row>
    <row r="10" spans="2:11" x14ac:dyDescent="0.35">
      <c r="B10" s="222"/>
      <c r="C10" s="223"/>
      <c r="D10" s="223"/>
      <c r="E10" s="223" t="s">
        <v>14</v>
      </c>
      <c r="F10" s="224">
        <f>SUMIF(E24:E71,"RPR",D24:D71)</f>
        <v>27</v>
      </c>
      <c r="G10" s="224">
        <f>SUMIF(E24:E71,"RPR",G24:G71)</f>
        <v>0</v>
      </c>
      <c r="H10" s="225">
        <f t="shared" si="0"/>
        <v>0</v>
      </c>
      <c r="J10" s="154">
        <v>3</v>
      </c>
      <c r="K10" s="294">
        <v>32</v>
      </c>
    </row>
    <row r="11" spans="2:11" x14ac:dyDescent="0.35">
      <c r="B11" s="232"/>
      <c r="C11" s="233"/>
      <c r="D11" s="233"/>
      <c r="E11" s="233" t="s">
        <v>7</v>
      </c>
      <c r="F11" s="230">
        <f>SUMIF(E24:E71,"Geometry and measures",D24:D71)</f>
        <v>15</v>
      </c>
      <c r="G11" s="230">
        <f>SUMIF(E24:E71,"Geometry and measures",G24:G71)</f>
        <v>0</v>
      </c>
      <c r="H11" s="229">
        <f t="shared" si="0"/>
        <v>0</v>
      </c>
      <c r="J11" s="154">
        <v>2</v>
      </c>
      <c r="K11" s="294">
        <v>19</v>
      </c>
    </row>
    <row r="12" spans="2:11" x14ac:dyDescent="0.35">
      <c r="B12" s="234"/>
      <c r="C12" s="235"/>
      <c r="D12" s="235"/>
      <c r="E12" s="235" t="s">
        <v>15</v>
      </c>
      <c r="F12" s="236">
        <f>SUMIF(E24:E71,"Probability",D24:D71)</f>
        <v>4</v>
      </c>
      <c r="G12" s="236">
        <f>SUMIF(E24:E71,"Probability",G24:G71)</f>
        <v>0</v>
      </c>
      <c r="H12" s="237">
        <f t="shared" si="0"/>
        <v>0</v>
      </c>
      <c r="J12" s="154">
        <v>1</v>
      </c>
      <c r="K12" s="294">
        <v>6</v>
      </c>
    </row>
    <row r="13" spans="2:11" ht="15" thickBot="1" x14ac:dyDescent="0.4">
      <c r="B13" s="244"/>
      <c r="C13" s="245"/>
      <c r="D13" s="245"/>
      <c r="E13" s="246" t="s">
        <v>5</v>
      </c>
      <c r="F13" s="242">
        <f>SUMIF(E24:E71,"Statistics",D24:D71)</f>
        <v>9</v>
      </c>
      <c r="G13" s="242">
        <f>SUMIF(E24:E71,"Statistics",G24:G71)</f>
        <v>0</v>
      </c>
      <c r="H13" s="241">
        <f t="shared" si="0"/>
        <v>0</v>
      </c>
      <c r="J13" s="155" t="s">
        <v>38</v>
      </c>
      <c r="K13" s="295">
        <v>0</v>
      </c>
    </row>
    <row r="14" spans="2:11" x14ac:dyDescent="0.35">
      <c r="B14" s="32"/>
      <c r="C14" s="15"/>
      <c r="D14" s="15"/>
      <c r="E14" s="3"/>
      <c r="F14" s="4"/>
      <c r="G14" s="4"/>
      <c r="H14" s="115"/>
    </row>
    <row r="15" spans="2:11" x14ac:dyDescent="0.35">
      <c r="B15" s="251"/>
      <c r="C15" s="252"/>
      <c r="D15" s="252"/>
      <c r="E15" s="253" t="s">
        <v>8</v>
      </c>
      <c r="F15" s="249">
        <f>SUMIF(F24:F71,"AO1",D24:D71)</f>
        <v>41</v>
      </c>
      <c r="G15" s="249">
        <f>SUMIF(F24:F71,"AO1",G24:G71)</f>
        <v>0</v>
      </c>
      <c r="H15" s="248">
        <f t="shared" si="0"/>
        <v>0</v>
      </c>
    </row>
    <row r="16" spans="2:11" x14ac:dyDescent="0.35">
      <c r="B16" s="254"/>
      <c r="C16" s="255"/>
      <c r="D16" s="255"/>
      <c r="E16" s="255" t="s">
        <v>6</v>
      </c>
      <c r="F16" s="256">
        <f>SUMIF(F24:F71,"AO2",D24:D71)</f>
        <v>20</v>
      </c>
      <c r="G16" s="256">
        <f>SUMIF(F24:F71,"AO2",G24:G71)</f>
        <v>0</v>
      </c>
      <c r="H16" s="257">
        <f t="shared" si="0"/>
        <v>0</v>
      </c>
    </row>
    <row r="17" spans="2:11" x14ac:dyDescent="0.35">
      <c r="B17" s="264"/>
      <c r="C17" s="265"/>
      <c r="D17" s="265"/>
      <c r="E17" s="266" t="s">
        <v>9</v>
      </c>
      <c r="F17" s="262">
        <f>SUMIF(F24:F71,"AO3",D24:D71)</f>
        <v>39</v>
      </c>
      <c r="G17" s="262">
        <f>SUMIF(F24:F71,"AO3",G24:G71)</f>
        <v>0</v>
      </c>
      <c r="H17" s="261">
        <f t="shared" si="0"/>
        <v>0</v>
      </c>
    </row>
    <row r="18" spans="2:11" x14ac:dyDescent="0.35">
      <c r="B18" s="32"/>
      <c r="C18" s="15"/>
      <c r="D18" s="15"/>
      <c r="E18" s="3"/>
      <c r="F18" s="4"/>
      <c r="G18" s="4"/>
      <c r="H18" s="39"/>
    </row>
    <row r="19" spans="2:11" x14ac:dyDescent="0.35">
      <c r="B19" s="267"/>
      <c r="C19" s="268"/>
      <c r="D19" s="268"/>
      <c r="E19" s="276" t="s">
        <v>172</v>
      </c>
      <c r="F19" s="269">
        <f>SUMIF(C24:C71,"&lt;&gt;",D24:D71)</f>
        <v>24</v>
      </c>
      <c r="G19" s="269">
        <f>SUMIF(C24:C71,"&lt;&gt;",G24:G71)</f>
        <v>0</v>
      </c>
      <c r="H19" s="270">
        <f t="shared" ref="H19" si="1">G19/F19</f>
        <v>0</v>
      </c>
    </row>
    <row r="20" spans="2:11" ht="15" thickBot="1" x14ac:dyDescent="0.4">
      <c r="B20" s="116"/>
      <c r="C20" s="13"/>
      <c r="D20" s="13"/>
      <c r="E20" s="13"/>
      <c r="F20" s="102"/>
      <c r="G20" s="102"/>
      <c r="H20" s="117"/>
    </row>
    <row r="21" spans="2:11" ht="16" thickBot="1" x14ac:dyDescent="0.4">
      <c r="B21" s="271"/>
      <c r="C21" s="272"/>
      <c r="D21" s="272"/>
      <c r="E21" s="272" t="s">
        <v>176</v>
      </c>
      <c r="F21" s="273">
        <v>100</v>
      </c>
      <c r="G21" s="274">
        <f>SUM(G24:G71)</f>
        <v>0</v>
      </c>
      <c r="H21" s="275">
        <f>G21/F21</f>
        <v>0</v>
      </c>
      <c r="I21" s="385" t="str">
        <f>"Grade "&amp;IF(G21&lt;K12,"u",IF(G21&lt;K11,"1",IF(G21&lt;K10,"2",IF(G21&lt;K9,"3",IF(G21&lt;K8,"4","5")))))</f>
        <v>Grade u</v>
      </c>
      <c r="J21" s="386"/>
      <c r="K21" s="387"/>
    </row>
    <row r="22" spans="2:11" ht="15" thickBot="1" x14ac:dyDescent="0.4">
      <c r="B22" s="161"/>
      <c r="I22" s="409"/>
      <c r="J22" s="402"/>
      <c r="K22" s="403"/>
    </row>
    <row r="23" spans="2:11" ht="42.5" thickBot="1" x14ac:dyDescent="0.4">
      <c r="B23" s="133" t="s">
        <v>0</v>
      </c>
      <c r="C23" s="134" t="s">
        <v>158</v>
      </c>
      <c r="D23" s="134" t="s">
        <v>1</v>
      </c>
      <c r="E23" s="134" t="s">
        <v>2</v>
      </c>
      <c r="F23" s="134" t="s">
        <v>3</v>
      </c>
      <c r="G23" s="134" t="s">
        <v>4</v>
      </c>
      <c r="H23" s="134" t="s">
        <v>130</v>
      </c>
      <c r="I23" s="388" t="s">
        <v>35</v>
      </c>
      <c r="J23" s="389"/>
      <c r="K23" s="390"/>
    </row>
    <row r="24" spans="2:11" x14ac:dyDescent="0.35">
      <c r="B24" s="129" t="s">
        <v>82</v>
      </c>
      <c r="C24" s="130"/>
      <c r="D24" s="131">
        <v>1</v>
      </c>
      <c r="E24" s="10" t="s">
        <v>7</v>
      </c>
      <c r="F24" s="11" t="s">
        <v>8</v>
      </c>
      <c r="G24" s="132">
        <f>SUMIF('Student data'!$D$24:$AQ$24,"x",'Student data'!D88:AQ88)</f>
        <v>0</v>
      </c>
      <c r="H24" s="156">
        <f t="shared" ref="H24:H26" si="2">G24/D24</f>
        <v>0</v>
      </c>
      <c r="I24" s="399" t="s">
        <v>280</v>
      </c>
      <c r="J24" s="400"/>
      <c r="K24" s="401"/>
    </row>
    <row r="25" spans="2:11" x14ac:dyDescent="0.35">
      <c r="B25" s="118" t="s">
        <v>83</v>
      </c>
      <c r="C25" s="9"/>
      <c r="D25" s="10">
        <v>1</v>
      </c>
      <c r="E25" s="10" t="s">
        <v>7</v>
      </c>
      <c r="F25" s="11" t="s">
        <v>8</v>
      </c>
      <c r="G25" s="16">
        <f>SUMIF('Student data'!$D$24:$AQ$24,"x",'Student data'!D89:AQ89)</f>
        <v>0</v>
      </c>
      <c r="H25" s="156">
        <f t="shared" si="2"/>
        <v>0</v>
      </c>
      <c r="I25" s="391" t="s">
        <v>279</v>
      </c>
      <c r="J25" s="392"/>
      <c r="K25" s="393"/>
    </row>
    <row r="26" spans="2:11" x14ac:dyDescent="0.35">
      <c r="B26" s="118" t="s">
        <v>201</v>
      </c>
      <c r="C26" s="9"/>
      <c r="D26" s="10">
        <v>1</v>
      </c>
      <c r="E26" s="10" t="s">
        <v>7</v>
      </c>
      <c r="F26" s="11" t="s">
        <v>6</v>
      </c>
      <c r="G26" s="16">
        <f>SUMIF('Student data'!$D$24:$AQ$24,"x",'Student data'!D90:AQ90)</f>
        <v>0</v>
      </c>
      <c r="H26" s="156">
        <f t="shared" si="2"/>
        <v>0</v>
      </c>
      <c r="I26" s="391" t="s">
        <v>268</v>
      </c>
      <c r="J26" s="392"/>
      <c r="K26" s="393"/>
    </row>
    <row r="27" spans="2:11" x14ac:dyDescent="0.35">
      <c r="B27" s="118" t="s">
        <v>84</v>
      </c>
      <c r="C27" s="9"/>
      <c r="D27" s="10">
        <v>1</v>
      </c>
      <c r="E27" s="10" t="s">
        <v>10</v>
      </c>
      <c r="F27" s="11" t="s">
        <v>8</v>
      </c>
      <c r="G27" s="16">
        <f>SUMIF('Student data'!$D$24:$AQ$24,"x",'Student data'!D91:AQ91)</f>
        <v>0</v>
      </c>
      <c r="H27" s="156">
        <f t="shared" ref="H27:H71" si="3">G27/D27</f>
        <v>0</v>
      </c>
      <c r="I27" s="394" t="s">
        <v>281</v>
      </c>
      <c r="J27" s="395"/>
      <c r="K27" s="396"/>
    </row>
    <row r="28" spans="2:11" x14ac:dyDescent="0.35">
      <c r="B28" s="118" t="s">
        <v>85</v>
      </c>
      <c r="C28" s="9"/>
      <c r="D28" s="10">
        <v>1</v>
      </c>
      <c r="E28" s="10" t="s">
        <v>10</v>
      </c>
      <c r="F28" s="11" t="s">
        <v>8</v>
      </c>
      <c r="G28" s="16">
        <f>SUMIF('Student data'!$D$24:$AQ$24,"x",'Student data'!D92:AQ92)</f>
        <v>0</v>
      </c>
      <c r="H28" s="156">
        <f t="shared" si="3"/>
        <v>0</v>
      </c>
      <c r="I28" s="391" t="s">
        <v>282</v>
      </c>
      <c r="J28" s="392"/>
      <c r="K28" s="393"/>
    </row>
    <row r="29" spans="2:11" x14ac:dyDescent="0.35">
      <c r="B29" s="118" t="s">
        <v>188</v>
      </c>
      <c r="C29" s="9"/>
      <c r="D29" s="10">
        <v>1</v>
      </c>
      <c r="E29" s="10" t="s">
        <v>10</v>
      </c>
      <c r="F29" s="11" t="s">
        <v>8</v>
      </c>
      <c r="G29" s="16">
        <f>SUMIF('Student data'!$D$24:$AQ$24,"x",'Student data'!D93:AQ93)</f>
        <v>0</v>
      </c>
      <c r="H29" s="156">
        <f t="shared" si="3"/>
        <v>0</v>
      </c>
      <c r="I29" s="391" t="s">
        <v>283</v>
      </c>
      <c r="J29" s="392"/>
      <c r="K29" s="393"/>
    </row>
    <row r="30" spans="2:11" ht="15" customHeight="1" x14ac:dyDescent="0.35">
      <c r="B30" s="119" t="s">
        <v>189</v>
      </c>
      <c r="C30" s="12"/>
      <c r="D30" s="10">
        <v>2</v>
      </c>
      <c r="E30" s="10" t="s">
        <v>10</v>
      </c>
      <c r="F30" s="11" t="s">
        <v>8</v>
      </c>
      <c r="G30" s="16">
        <f>SUMIF('Student data'!$D$24:$AQ$24,"x",'Student data'!D94:AQ94)</f>
        <v>0</v>
      </c>
      <c r="H30" s="156">
        <f t="shared" si="3"/>
        <v>0</v>
      </c>
      <c r="I30" s="391" t="s">
        <v>284</v>
      </c>
      <c r="J30" s="392"/>
      <c r="K30" s="393"/>
    </row>
    <row r="31" spans="2:11" x14ac:dyDescent="0.35">
      <c r="B31" s="119" t="s">
        <v>106</v>
      </c>
      <c r="C31" s="12"/>
      <c r="D31" s="10">
        <v>1</v>
      </c>
      <c r="E31" s="10" t="s">
        <v>10</v>
      </c>
      <c r="F31" s="11" t="s">
        <v>8</v>
      </c>
      <c r="G31" s="16">
        <f>SUMIF('Student data'!$D$24:$AQ$24,"x",'Student data'!D95:AQ95)</f>
        <v>0</v>
      </c>
      <c r="H31" s="156">
        <f t="shared" si="3"/>
        <v>0</v>
      </c>
      <c r="I31" s="404" t="s">
        <v>285</v>
      </c>
      <c r="J31" s="392"/>
      <c r="K31" s="393"/>
    </row>
    <row r="32" spans="2:11" ht="15" customHeight="1" x14ac:dyDescent="0.35">
      <c r="B32" s="119" t="s">
        <v>86</v>
      </c>
      <c r="C32" s="12"/>
      <c r="D32" s="10">
        <v>1</v>
      </c>
      <c r="E32" s="10" t="s">
        <v>10</v>
      </c>
      <c r="F32" s="11" t="s">
        <v>8</v>
      </c>
      <c r="G32" s="16">
        <f>SUMIF('Student data'!$D$24:$AQ$24,"x",'Student data'!D96:AQ96)</f>
        <v>0</v>
      </c>
      <c r="H32" s="156">
        <f t="shared" si="3"/>
        <v>0</v>
      </c>
      <c r="I32" s="404" t="s">
        <v>285</v>
      </c>
      <c r="J32" s="392"/>
      <c r="K32" s="393"/>
    </row>
    <row r="33" spans="2:11" ht="15" customHeight="1" x14ac:dyDescent="0.35">
      <c r="B33" s="119" t="s">
        <v>87</v>
      </c>
      <c r="C33" s="12"/>
      <c r="D33" s="10">
        <v>1</v>
      </c>
      <c r="E33" s="10" t="s">
        <v>10</v>
      </c>
      <c r="F33" s="11" t="s">
        <v>8</v>
      </c>
      <c r="G33" s="16">
        <f>SUMIF('Student data'!$D$24:$AQ$24,"x",'Student data'!D97:AQ97)</f>
        <v>0</v>
      </c>
      <c r="H33" s="156">
        <f t="shared" si="3"/>
        <v>0</v>
      </c>
      <c r="I33" s="404" t="s">
        <v>286</v>
      </c>
      <c r="J33" s="392"/>
      <c r="K33" s="393"/>
    </row>
    <row r="34" spans="2:11" ht="15" customHeight="1" x14ac:dyDescent="0.35">
      <c r="B34" s="119" t="s">
        <v>88</v>
      </c>
      <c r="C34" s="12"/>
      <c r="D34" s="10">
        <v>1</v>
      </c>
      <c r="E34" s="10" t="s">
        <v>10</v>
      </c>
      <c r="F34" s="11" t="s">
        <v>8</v>
      </c>
      <c r="G34" s="16">
        <f>SUMIF('Student data'!$D$24:$AQ$24,"x",'Student data'!D98:AQ98)</f>
        <v>0</v>
      </c>
      <c r="H34" s="156">
        <f t="shared" si="3"/>
        <v>0</v>
      </c>
      <c r="I34" s="404" t="s">
        <v>286</v>
      </c>
      <c r="J34" s="392"/>
      <c r="K34" s="393"/>
    </row>
    <row r="35" spans="2:11" x14ac:dyDescent="0.35">
      <c r="B35" s="119" t="s">
        <v>123</v>
      </c>
      <c r="C35" s="12"/>
      <c r="D35" s="10">
        <v>2</v>
      </c>
      <c r="E35" s="10" t="s">
        <v>10</v>
      </c>
      <c r="F35" s="11" t="s">
        <v>8</v>
      </c>
      <c r="G35" s="16">
        <f>SUMIF('Student data'!$D$24:$AQ$24,"x",'Student data'!D99:AQ99)</f>
        <v>0</v>
      </c>
      <c r="H35" s="156">
        <f t="shared" si="3"/>
        <v>0</v>
      </c>
      <c r="I35" s="404" t="s">
        <v>287</v>
      </c>
      <c r="J35" s="392"/>
      <c r="K35" s="393"/>
    </row>
    <row r="36" spans="2:11" x14ac:dyDescent="0.35">
      <c r="B36" s="119" t="s">
        <v>124</v>
      </c>
      <c r="C36" s="12"/>
      <c r="D36" s="10">
        <v>1</v>
      </c>
      <c r="E36" s="10" t="s">
        <v>10</v>
      </c>
      <c r="F36" s="11" t="s">
        <v>8</v>
      </c>
      <c r="G36" s="16">
        <f>SUMIF('Student data'!$D$24:$AQ$24,"x",'Student data'!D100:AQ100)</f>
        <v>0</v>
      </c>
      <c r="H36" s="156">
        <f t="shared" si="3"/>
        <v>0</v>
      </c>
      <c r="I36" s="404" t="s">
        <v>291</v>
      </c>
      <c r="J36" s="392"/>
      <c r="K36" s="393"/>
    </row>
    <row r="37" spans="2:11" x14ac:dyDescent="0.35">
      <c r="B37" s="119" t="s">
        <v>90</v>
      </c>
      <c r="C37" s="12"/>
      <c r="D37" s="10">
        <v>1</v>
      </c>
      <c r="E37" s="10" t="s">
        <v>10</v>
      </c>
      <c r="F37" s="11" t="s">
        <v>8</v>
      </c>
      <c r="G37" s="16">
        <f>SUMIF('Student data'!$D$24:$AQ$24,"x",'Student data'!D101:AQ101)</f>
        <v>0</v>
      </c>
      <c r="H37" s="156">
        <f t="shared" si="3"/>
        <v>0</v>
      </c>
      <c r="I37" s="405" t="s">
        <v>288</v>
      </c>
      <c r="J37" s="392"/>
      <c r="K37" s="393"/>
    </row>
    <row r="38" spans="2:11" x14ac:dyDescent="0.35">
      <c r="B38" s="119" t="s">
        <v>202</v>
      </c>
      <c r="C38" s="12"/>
      <c r="D38" s="10">
        <v>2</v>
      </c>
      <c r="E38" s="10" t="s">
        <v>10</v>
      </c>
      <c r="F38" s="11" t="s">
        <v>8</v>
      </c>
      <c r="G38" s="16">
        <f>SUMIF('Student data'!$D$24:$AQ$24,"x",'Student data'!D102:AQ102)</f>
        <v>0</v>
      </c>
      <c r="H38" s="156">
        <f t="shared" si="3"/>
        <v>0</v>
      </c>
      <c r="I38" s="404" t="s">
        <v>289</v>
      </c>
      <c r="J38" s="392"/>
      <c r="K38" s="393"/>
    </row>
    <row r="39" spans="2:11" x14ac:dyDescent="0.35">
      <c r="B39" s="119" t="s">
        <v>203</v>
      </c>
      <c r="C39" s="12"/>
      <c r="D39" s="10">
        <v>1</v>
      </c>
      <c r="E39" s="10" t="s">
        <v>10</v>
      </c>
      <c r="F39" s="11" t="s">
        <v>8</v>
      </c>
      <c r="G39" s="16">
        <f>SUMIF('Student data'!$D$24:$AQ$24,"x",'Student data'!D103:AQ103)</f>
        <v>0</v>
      </c>
      <c r="H39" s="156">
        <f t="shared" si="3"/>
        <v>0</v>
      </c>
      <c r="I39" s="404" t="s">
        <v>290</v>
      </c>
      <c r="J39" s="392"/>
      <c r="K39" s="393"/>
    </row>
    <row r="40" spans="2:11" ht="15" customHeight="1" x14ac:dyDescent="0.35">
      <c r="B40" s="119" t="s">
        <v>92</v>
      </c>
      <c r="C40" s="12"/>
      <c r="D40" s="10">
        <v>1</v>
      </c>
      <c r="E40" s="10" t="s">
        <v>11</v>
      </c>
      <c r="F40" s="11" t="s">
        <v>8</v>
      </c>
      <c r="G40" s="16">
        <f>SUMIF('Student data'!$D$24:$AQ$24,"x",'Student data'!D104:AQ104)</f>
        <v>0</v>
      </c>
      <c r="H40" s="156">
        <f t="shared" si="3"/>
        <v>0</v>
      </c>
      <c r="I40" s="391" t="s">
        <v>292</v>
      </c>
      <c r="J40" s="392"/>
      <c r="K40" s="393"/>
    </row>
    <row r="41" spans="2:11" ht="15" customHeight="1" x14ac:dyDescent="0.35">
      <c r="B41" s="119" t="s">
        <v>107</v>
      </c>
      <c r="C41" s="12"/>
      <c r="D41" s="10">
        <v>2</v>
      </c>
      <c r="E41" s="10" t="s">
        <v>11</v>
      </c>
      <c r="F41" s="11" t="s">
        <v>8</v>
      </c>
      <c r="G41" s="16">
        <f>SUMIF('Student data'!$D$24:$AQ$24,"x",'Student data'!D105:AQ105)</f>
        <v>0</v>
      </c>
      <c r="H41" s="156">
        <f t="shared" si="3"/>
        <v>0</v>
      </c>
      <c r="I41" s="391" t="s">
        <v>293</v>
      </c>
      <c r="J41" s="392"/>
      <c r="K41" s="393"/>
    </row>
    <row r="42" spans="2:11" x14ac:dyDescent="0.35">
      <c r="B42" s="119" t="s">
        <v>93</v>
      </c>
      <c r="C42" s="12"/>
      <c r="D42" s="10">
        <v>5</v>
      </c>
      <c r="E42" s="10" t="s">
        <v>10</v>
      </c>
      <c r="F42" s="11" t="s">
        <v>9</v>
      </c>
      <c r="G42" s="16">
        <f>SUMIF('Student data'!$D$24:$AQ$24,"x",'Student data'!D106:AQ106)</f>
        <v>0</v>
      </c>
      <c r="H42" s="156">
        <f t="shared" si="3"/>
        <v>0</v>
      </c>
      <c r="I42" s="391" t="s">
        <v>265</v>
      </c>
      <c r="J42" s="392"/>
      <c r="K42" s="393"/>
    </row>
    <row r="43" spans="2:11" x14ac:dyDescent="0.35">
      <c r="B43" s="119" t="s">
        <v>125</v>
      </c>
      <c r="C43" s="12"/>
      <c r="D43" s="10">
        <v>2</v>
      </c>
      <c r="E43" s="10" t="s">
        <v>79</v>
      </c>
      <c r="F43" s="11" t="s">
        <v>8</v>
      </c>
      <c r="G43" s="16">
        <f>SUMIF('Student data'!$D$24:$AQ$24,"x",'Student data'!D107:AQ107)</f>
        <v>0</v>
      </c>
      <c r="H43" s="156">
        <f t="shared" si="3"/>
        <v>0</v>
      </c>
      <c r="I43" s="391" t="s">
        <v>294</v>
      </c>
      <c r="J43" s="392"/>
      <c r="K43" s="393"/>
    </row>
    <row r="44" spans="2:11" x14ac:dyDescent="0.35">
      <c r="B44" s="119" t="s">
        <v>126</v>
      </c>
      <c r="C44" s="12"/>
      <c r="D44" s="10">
        <v>2</v>
      </c>
      <c r="E44" s="10" t="s">
        <v>79</v>
      </c>
      <c r="F44" s="11" t="s">
        <v>8</v>
      </c>
      <c r="G44" s="16">
        <f>SUMIF('Student data'!$D$24:$AQ$24,"x",'Student data'!D108:AQ108)</f>
        <v>0</v>
      </c>
      <c r="H44" s="156">
        <f t="shared" si="3"/>
        <v>0</v>
      </c>
      <c r="I44" s="391" t="s">
        <v>295</v>
      </c>
      <c r="J44" s="392"/>
      <c r="K44" s="393"/>
    </row>
    <row r="45" spans="2:11" x14ac:dyDescent="0.35">
      <c r="B45" s="119" t="s">
        <v>204</v>
      </c>
      <c r="C45" s="12"/>
      <c r="D45" s="10">
        <v>4</v>
      </c>
      <c r="E45" s="10" t="s">
        <v>79</v>
      </c>
      <c r="F45" s="11" t="s">
        <v>9</v>
      </c>
      <c r="G45" s="16">
        <f>SUMIF('Student data'!$D$24:$AQ$24,"x",'Student data'!D109:AQ109)</f>
        <v>0</v>
      </c>
      <c r="H45" s="156">
        <f t="shared" si="3"/>
        <v>0</v>
      </c>
      <c r="I45" s="391" t="s">
        <v>295</v>
      </c>
      <c r="J45" s="392"/>
      <c r="K45" s="393"/>
    </row>
    <row r="46" spans="2:11" x14ac:dyDescent="0.35">
      <c r="B46" s="119" t="s">
        <v>110</v>
      </c>
      <c r="C46" s="12"/>
      <c r="D46" s="10">
        <v>2</v>
      </c>
      <c r="E46" s="10" t="s">
        <v>15</v>
      </c>
      <c r="F46" s="11" t="s">
        <v>8</v>
      </c>
      <c r="G46" s="16">
        <f>SUMIF('Student data'!$D$24:$AQ$24,"x",'Student data'!D110:AQ110)</f>
        <v>0</v>
      </c>
      <c r="H46" s="156">
        <f t="shared" si="3"/>
        <v>0</v>
      </c>
      <c r="I46" s="391" t="s">
        <v>296</v>
      </c>
      <c r="J46" s="392"/>
      <c r="K46" s="393"/>
    </row>
    <row r="47" spans="2:11" x14ac:dyDescent="0.35">
      <c r="B47" s="119" t="s">
        <v>111</v>
      </c>
      <c r="C47" s="12"/>
      <c r="D47" s="10">
        <v>2</v>
      </c>
      <c r="E47" s="10" t="s">
        <v>15</v>
      </c>
      <c r="F47" s="11" t="s">
        <v>6</v>
      </c>
      <c r="G47" s="16">
        <f>SUMIF('Student data'!$D$24:$AQ$24,"x",'Student data'!D111:AQ111)</f>
        <v>0</v>
      </c>
      <c r="H47" s="156">
        <f t="shared" si="3"/>
        <v>0</v>
      </c>
      <c r="I47" s="391" t="s">
        <v>297</v>
      </c>
      <c r="J47" s="392"/>
      <c r="K47" s="393"/>
    </row>
    <row r="48" spans="2:11" x14ac:dyDescent="0.35">
      <c r="B48" s="120" t="s">
        <v>96</v>
      </c>
      <c r="C48" s="14"/>
      <c r="D48" s="10">
        <v>4</v>
      </c>
      <c r="E48" s="10" t="s">
        <v>7</v>
      </c>
      <c r="F48" s="11" t="s">
        <v>9</v>
      </c>
      <c r="G48" s="16">
        <f>SUMIF('Student data'!$D$24:$AQ$24,"x",'Student data'!D112:AQ112)</f>
        <v>0</v>
      </c>
      <c r="H48" s="156">
        <f t="shared" si="3"/>
        <v>0</v>
      </c>
      <c r="I48" s="391" t="s">
        <v>298</v>
      </c>
      <c r="J48" s="392"/>
      <c r="K48" s="393"/>
    </row>
    <row r="49" spans="2:11" x14ac:dyDescent="0.35">
      <c r="B49" s="120" t="s">
        <v>142</v>
      </c>
      <c r="C49" s="14"/>
      <c r="D49" s="10">
        <v>1</v>
      </c>
      <c r="E49" s="10" t="s">
        <v>10</v>
      </c>
      <c r="F49" s="11" t="s">
        <v>6</v>
      </c>
      <c r="G49" s="16">
        <f>SUMIF('Student data'!$D$24:$AQ$24,"x",'Student data'!D113:AQ113)</f>
        <v>0</v>
      </c>
      <c r="H49" s="156">
        <f t="shared" si="3"/>
        <v>0</v>
      </c>
      <c r="I49" s="391" t="s">
        <v>299</v>
      </c>
      <c r="J49" s="392"/>
      <c r="K49" s="393"/>
    </row>
    <row r="50" spans="2:11" x14ac:dyDescent="0.35">
      <c r="B50" s="120" t="s">
        <v>114</v>
      </c>
      <c r="C50" s="14"/>
      <c r="D50" s="10">
        <v>1</v>
      </c>
      <c r="E50" s="10" t="s">
        <v>10</v>
      </c>
      <c r="F50" s="11" t="s">
        <v>8</v>
      </c>
      <c r="G50" s="16">
        <f>SUMIF('Student data'!$D$24:$AQ$24,"x",'Student data'!D114:AQ114)</f>
        <v>0</v>
      </c>
      <c r="H50" s="156">
        <f t="shared" si="3"/>
        <v>0</v>
      </c>
      <c r="I50" s="391" t="s">
        <v>300</v>
      </c>
      <c r="J50" s="392"/>
      <c r="K50" s="393"/>
    </row>
    <row r="51" spans="2:11" x14ac:dyDescent="0.35">
      <c r="B51" s="120" t="s">
        <v>143</v>
      </c>
      <c r="C51" s="14"/>
      <c r="D51" s="10">
        <v>3</v>
      </c>
      <c r="E51" s="10" t="s">
        <v>10</v>
      </c>
      <c r="F51" s="11" t="s">
        <v>8</v>
      </c>
      <c r="G51" s="16">
        <f>SUMIF('Student data'!$D$24:$AQ$24,"x",'Student data'!D115:AQ115)</f>
        <v>0</v>
      </c>
      <c r="H51" s="156">
        <f t="shared" si="3"/>
        <v>0</v>
      </c>
      <c r="I51" s="391" t="s">
        <v>300</v>
      </c>
      <c r="J51" s="392"/>
      <c r="K51" s="393"/>
    </row>
    <row r="52" spans="2:11" x14ac:dyDescent="0.35">
      <c r="B52" s="120" t="s">
        <v>98</v>
      </c>
      <c r="C52" s="98" t="s">
        <v>159</v>
      </c>
      <c r="D52" s="10">
        <v>5</v>
      </c>
      <c r="E52" s="10" t="s">
        <v>79</v>
      </c>
      <c r="F52" s="11" t="s">
        <v>9</v>
      </c>
      <c r="G52" s="16">
        <f>SUMIF('Student data'!$D$24:$AQ$24,"x",'Student data'!D116:AQ116)</f>
        <v>0</v>
      </c>
      <c r="H52" s="156">
        <f t="shared" si="3"/>
        <v>0</v>
      </c>
      <c r="I52" s="391" t="s">
        <v>301</v>
      </c>
      <c r="J52" s="392"/>
      <c r="K52" s="393"/>
    </row>
    <row r="53" spans="2:11" x14ac:dyDescent="0.35">
      <c r="B53" s="120" t="s">
        <v>99</v>
      </c>
      <c r="C53" s="14"/>
      <c r="D53" s="10">
        <v>3</v>
      </c>
      <c r="E53" s="10" t="s">
        <v>11</v>
      </c>
      <c r="F53" s="11" t="s">
        <v>8</v>
      </c>
      <c r="G53" s="16">
        <f>SUMIF('Student data'!$D$24:$AQ$24,"x",'Student data'!D117:AQ117)</f>
        <v>0</v>
      </c>
      <c r="H53" s="156">
        <f t="shared" si="3"/>
        <v>0</v>
      </c>
      <c r="I53" s="391" t="s">
        <v>315</v>
      </c>
      <c r="J53" s="392"/>
      <c r="K53" s="393"/>
    </row>
    <row r="54" spans="2:11" x14ac:dyDescent="0.35">
      <c r="B54" s="120" t="s">
        <v>205</v>
      </c>
      <c r="C54" s="98" t="s">
        <v>213</v>
      </c>
      <c r="D54" s="10">
        <v>1</v>
      </c>
      <c r="E54" s="10" t="s">
        <v>79</v>
      </c>
      <c r="F54" s="11" t="s">
        <v>6</v>
      </c>
      <c r="G54" s="16">
        <f>SUMIF('Student data'!$D$24:$AQ$24,"x",'Student data'!D118:AQ118)</f>
        <v>0</v>
      </c>
      <c r="H54" s="156">
        <f t="shared" si="3"/>
        <v>0</v>
      </c>
      <c r="I54" s="405" t="s">
        <v>316</v>
      </c>
      <c r="J54" s="392"/>
      <c r="K54" s="393"/>
    </row>
    <row r="55" spans="2:11" x14ac:dyDescent="0.35">
      <c r="B55" s="120" t="s">
        <v>206</v>
      </c>
      <c r="C55" s="98" t="s">
        <v>214</v>
      </c>
      <c r="D55" s="10">
        <v>1</v>
      </c>
      <c r="E55" s="10" t="s">
        <v>79</v>
      </c>
      <c r="F55" s="11" t="s">
        <v>6</v>
      </c>
      <c r="G55" s="16">
        <f>SUMIF('Student data'!$D$24:$AQ$24,"x",'Student data'!D119:AQ119)</f>
        <v>0</v>
      </c>
      <c r="H55" s="156">
        <f t="shared" si="3"/>
        <v>0</v>
      </c>
      <c r="I55" s="391" t="s">
        <v>317</v>
      </c>
      <c r="J55" s="392"/>
      <c r="K55" s="393"/>
    </row>
    <row r="56" spans="2:11" x14ac:dyDescent="0.35">
      <c r="B56" s="120" t="s">
        <v>101</v>
      </c>
      <c r="C56" s="14"/>
      <c r="D56" s="10">
        <v>3</v>
      </c>
      <c r="E56" s="10" t="s">
        <v>7</v>
      </c>
      <c r="F56" s="11" t="s">
        <v>6</v>
      </c>
      <c r="G56" s="16">
        <f>SUMIF('Student data'!$D$24:$AQ$24,"x",'Student data'!D120:AQ120)</f>
        <v>0</v>
      </c>
      <c r="H56" s="156">
        <f t="shared" si="3"/>
        <v>0</v>
      </c>
      <c r="I56" s="404" t="s">
        <v>318</v>
      </c>
      <c r="J56" s="392"/>
      <c r="K56" s="393"/>
    </row>
    <row r="57" spans="2:11" x14ac:dyDescent="0.35">
      <c r="B57" s="120" t="s">
        <v>102</v>
      </c>
      <c r="C57" s="14"/>
      <c r="D57" s="10">
        <v>2</v>
      </c>
      <c r="E57" s="10" t="s">
        <v>7</v>
      </c>
      <c r="F57" s="11" t="s">
        <v>6</v>
      </c>
      <c r="G57" s="16">
        <f>SUMIF('Student data'!$D$24:$AQ$24,"x",'Student data'!D121:AQ121)</f>
        <v>0</v>
      </c>
      <c r="H57" s="156">
        <f t="shared" si="3"/>
        <v>0</v>
      </c>
      <c r="I57" s="404" t="s">
        <v>319</v>
      </c>
      <c r="J57" s="392"/>
      <c r="K57" s="393"/>
    </row>
    <row r="58" spans="2:11" ht="15" customHeight="1" x14ac:dyDescent="0.35">
      <c r="B58" s="120" t="s">
        <v>103</v>
      </c>
      <c r="C58" s="14"/>
      <c r="D58" s="10">
        <v>3</v>
      </c>
      <c r="E58" s="10" t="s">
        <v>7</v>
      </c>
      <c r="F58" s="11" t="s">
        <v>9</v>
      </c>
      <c r="G58" s="16">
        <f>SUMIF('Student data'!$D$24:$AQ$24,"x",'Student data'!D122:AQ122)</f>
        <v>0</v>
      </c>
      <c r="H58" s="156">
        <f t="shared" si="3"/>
        <v>0</v>
      </c>
      <c r="I58" s="391" t="s">
        <v>314</v>
      </c>
      <c r="J58" s="392"/>
      <c r="K58" s="393"/>
    </row>
    <row r="59" spans="2:11" x14ac:dyDescent="0.35">
      <c r="B59" s="120" t="s">
        <v>207</v>
      </c>
      <c r="C59" s="98" t="s">
        <v>164</v>
      </c>
      <c r="D59" s="10">
        <v>2</v>
      </c>
      <c r="E59" s="10" t="s">
        <v>5</v>
      </c>
      <c r="F59" s="11" t="s">
        <v>6</v>
      </c>
      <c r="G59" s="16">
        <f>SUMIF('Student data'!$D$24:$AQ$24,"x",'Student data'!D123:AQ123)</f>
        <v>0</v>
      </c>
      <c r="H59" s="156">
        <f t="shared" si="3"/>
        <v>0</v>
      </c>
      <c r="I59" s="391" t="s">
        <v>313</v>
      </c>
      <c r="J59" s="392"/>
      <c r="K59" s="393"/>
    </row>
    <row r="60" spans="2:11" ht="15" customHeight="1" x14ac:dyDescent="0.35">
      <c r="B60" s="120" t="s">
        <v>208</v>
      </c>
      <c r="C60" s="98" t="s">
        <v>215</v>
      </c>
      <c r="D60" s="10">
        <v>1</v>
      </c>
      <c r="E60" s="10" t="s">
        <v>5</v>
      </c>
      <c r="F60" s="11" t="s">
        <v>6</v>
      </c>
      <c r="G60" s="16">
        <f>SUMIF('Student data'!$D$24:$AQ$24,"x",'Student data'!D124:AQ124)</f>
        <v>0</v>
      </c>
      <c r="H60" s="156">
        <f t="shared" si="3"/>
        <v>0</v>
      </c>
      <c r="I60" s="391" t="s">
        <v>312</v>
      </c>
      <c r="J60" s="392"/>
      <c r="K60" s="393"/>
    </row>
    <row r="61" spans="2:11" ht="15" customHeight="1" x14ac:dyDescent="0.35">
      <c r="B61" s="120" t="s">
        <v>209</v>
      </c>
      <c r="C61" s="98" t="s">
        <v>216</v>
      </c>
      <c r="D61" s="10">
        <v>1</v>
      </c>
      <c r="E61" s="10" t="s">
        <v>5</v>
      </c>
      <c r="F61" s="11" t="s">
        <v>6</v>
      </c>
      <c r="G61" s="16">
        <f>SUMIF('Student data'!$D$24:$AQ$24,"x",'Student data'!D125:AQ125)</f>
        <v>0</v>
      </c>
      <c r="H61" s="156">
        <f t="shared" si="3"/>
        <v>0</v>
      </c>
      <c r="I61" s="391" t="s">
        <v>311</v>
      </c>
      <c r="J61" s="392"/>
      <c r="K61" s="393"/>
    </row>
    <row r="62" spans="2:11" ht="15" customHeight="1" x14ac:dyDescent="0.35">
      <c r="B62" s="120" t="s">
        <v>210</v>
      </c>
      <c r="C62" s="98" t="s">
        <v>217</v>
      </c>
      <c r="D62" s="10">
        <v>3</v>
      </c>
      <c r="E62" s="10" t="s">
        <v>79</v>
      </c>
      <c r="F62" s="11" t="s">
        <v>9</v>
      </c>
      <c r="G62" s="16">
        <f>SUMIF('Student data'!$D$24:$AQ$24,"x",'Student data'!D126:AQ126)</f>
        <v>0</v>
      </c>
      <c r="H62" s="156">
        <f t="shared" si="3"/>
        <v>0</v>
      </c>
      <c r="I62" s="391" t="s">
        <v>310</v>
      </c>
      <c r="J62" s="392"/>
      <c r="K62" s="393"/>
    </row>
    <row r="63" spans="2:11" ht="15" customHeight="1" x14ac:dyDescent="0.35">
      <c r="B63" s="120" t="s">
        <v>211</v>
      </c>
      <c r="C63" s="98" t="s">
        <v>218</v>
      </c>
      <c r="D63" s="10">
        <v>1</v>
      </c>
      <c r="E63" s="10" t="s">
        <v>5</v>
      </c>
      <c r="F63" s="11" t="s">
        <v>9</v>
      </c>
      <c r="G63" s="16">
        <f>SUMIF('Student data'!$D$24:$AQ$24,"x",'Student data'!D127:AQ127)</f>
        <v>0</v>
      </c>
      <c r="H63" s="156">
        <f t="shared" si="3"/>
        <v>0</v>
      </c>
      <c r="I63" s="391" t="s">
        <v>309</v>
      </c>
      <c r="J63" s="392"/>
      <c r="K63" s="393"/>
    </row>
    <row r="64" spans="2:11" ht="15" customHeight="1" x14ac:dyDescent="0.35">
      <c r="B64" s="120" t="s">
        <v>146</v>
      </c>
      <c r="C64" s="98" t="s">
        <v>200</v>
      </c>
      <c r="D64" s="10">
        <v>5</v>
      </c>
      <c r="E64" s="10" t="s">
        <v>79</v>
      </c>
      <c r="F64" s="11" t="s">
        <v>8</v>
      </c>
      <c r="G64" s="16">
        <f>SUMIF('Student data'!$D$24:$AQ$24,"x",'Student data'!D128:AQ128)</f>
        <v>0</v>
      </c>
      <c r="H64" s="156">
        <f t="shared" si="3"/>
        <v>0</v>
      </c>
      <c r="I64" s="391" t="s">
        <v>308</v>
      </c>
      <c r="J64" s="392"/>
      <c r="K64" s="393"/>
    </row>
    <row r="65" spans="2:11" ht="15" customHeight="1" x14ac:dyDescent="0.35">
      <c r="B65" s="120" t="s">
        <v>147</v>
      </c>
      <c r="C65" s="98" t="s">
        <v>162</v>
      </c>
      <c r="D65" s="10">
        <v>4</v>
      </c>
      <c r="E65" s="10" t="s">
        <v>79</v>
      </c>
      <c r="F65" s="11" t="s">
        <v>9</v>
      </c>
      <c r="G65" s="16">
        <f>SUMIF('Student data'!$D$24:$AQ$24,"x",'Student data'!D129:AQ129)</f>
        <v>0</v>
      </c>
      <c r="H65" s="156">
        <f t="shared" si="3"/>
        <v>0</v>
      </c>
      <c r="I65" s="404" t="s">
        <v>363</v>
      </c>
      <c r="J65" s="392"/>
      <c r="K65" s="393"/>
    </row>
    <row r="66" spans="2:11" ht="15" customHeight="1" x14ac:dyDescent="0.35">
      <c r="B66" s="119" t="s">
        <v>116</v>
      </c>
      <c r="C66" s="98"/>
      <c r="D66" s="10">
        <v>2</v>
      </c>
      <c r="E66" s="10" t="s">
        <v>11</v>
      </c>
      <c r="F66" s="11" t="s">
        <v>8</v>
      </c>
      <c r="G66" s="16">
        <f>SUMIF('Student data'!$D$24:$AQ$24,"x",'Student data'!D130:AQ130)</f>
        <v>0</v>
      </c>
      <c r="H66" s="156">
        <f t="shared" si="3"/>
        <v>0</v>
      </c>
      <c r="I66" s="391" t="s">
        <v>307</v>
      </c>
      <c r="J66" s="392"/>
      <c r="K66" s="393"/>
    </row>
    <row r="67" spans="2:11" x14ac:dyDescent="0.35">
      <c r="B67" s="119" t="s">
        <v>117</v>
      </c>
      <c r="C67" s="98"/>
      <c r="D67" s="10">
        <v>3</v>
      </c>
      <c r="E67" s="10" t="s">
        <v>11</v>
      </c>
      <c r="F67" s="11" t="s">
        <v>6</v>
      </c>
      <c r="G67" s="16">
        <f>SUMIF('Student data'!$D$24:$AQ$24,"x",'Student data'!D131:AQ131)</f>
        <v>0</v>
      </c>
      <c r="H67" s="156">
        <f t="shared" si="3"/>
        <v>0</v>
      </c>
      <c r="I67" s="391" t="s">
        <v>306</v>
      </c>
      <c r="J67" s="392"/>
      <c r="K67" s="393"/>
    </row>
    <row r="68" spans="2:11" ht="15" customHeight="1" x14ac:dyDescent="0.35">
      <c r="B68" s="119" t="s">
        <v>212</v>
      </c>
      <c r="C68" s="98"/>
      <c r="D68" s="10">
        <v>2</v>
      </c>
      <c r="E68" s="10" t="s">
        <v>11</v>
      </c>
      <c r="F68" s="11" t="s">
        <v>6</v>
      </c>
      <c r="G68" s="16">
        <f>SUMIF('Student data'!$D$24:$AQ$24,"x",'Student data'!D132:AQ132)</f>
        <v>0</v>
      </c>
      <c r="H68" s="156">
        <f t="shared" si="3"/>
        <v>0</v>
      </c>
      <c r="I68" s="391" t="s">
        <v>305</v>
      </c>
      <c r="J68" s="392"/>
      <c r="K68" s="393"/>
    </row>
    <row r="69" spans="2:11" x14ac:dyDescent="0.35">
      <c r="B69" s="119" t="s">
        <v>118</v>
      </c>
      <c r="C69" s="12"/>
      <c r="D69" s="10">
        <v>1</v>
      </c>
      <c r="E69" s="10" t="s">
        <v>5</v>
      </c>
      <c r="F69" s="11" t="s">
        <v>9</v>
      </c>
      <c r="G69" s="16">
        <f>SUMIF('Student data'!$D$24:$AQ$24,"x",'Student data'!D133:AQ133)</f>
        <v>0</v>
      </c>
      <c r="H69" s="156">
        <f t="shared" si="3"/>
        <v>0</v>
      </c>
      <c r="I69" s="391" t="s">
        <v>304</v>
      </c>
      <c r="J69" s="392"/>
      <c r="K69" s="393"/>
    </row>
    <row r="70" spans="2:11" ht="15" customHeight="1" x14ac:dyDescent="0.35">
      <c r="B70" s="119" t="s">
        <v>119</v>
      </c>
      <c r="C70" s="98"/>
      <c r="D70" s="10">
        <v>3</v>
      </c>
      <c r="E70" s="10" t="s">
        <v>5</v>
      </c>
      <c r="F70" s="11" t="s">
        <v>9</v>
      </c>
      <c r="G70" s="16">
        <f>SUMIF('Student data'!$D$24:$AQ$24,"x",'Student data'!D134:AQ134)</f>
        <v>0</v>
      </c>
      <c r="H70" s="156">
        <f t="shared" si="3"/>
        <v>0</v>
      </c>
      <c r="I70" s="391" t="s">
        <v>303</v>
      </c>
      <c r="J70" s="392"/>
      <c r="K70" s="393"/>
    </row>
    <row r="71" spans="2:11" ht="15" thickBot="1" x14ac:dyDescent="0.4">
      <c r="B71" s="121" t="s">
        <v>154</v>
      </c>
      <c r="C71" s="122"/>
      <c r="D71" s="123">
        <v>6</v>
      </c>
      <c r="E71" s="123" t="s">
        <v>11</v>
      </c>
      <c r="F71" s="124" t="s">
        <v>9</v>
      </c>
      <c r="G71" s="125">
        <f>SUMIF('Student data'!$D$24:$AQ$24,"x",'Student data'!D135:AQ135)</f>
        <v>0</v>
      </c>
      <c r="H71" s="157">
        <f t="shared" si="3"/>
        <v>0</v>
      </c>
      <c r="I71" s="406" t="s">
        <v>302</v>
      </c>
      <c r="J71" s="407"/>
      <c r="K71" s="408"/>
    </row>
    <row r="72" spans="2:11" ht="15" thickBot="1" x14ac:dyDescent="0.4">
      <c r="E72" s="148"/>
      <c r="F72" s="149"/>
      <c r="G72" s="290"/>
      <c r="H72" s="162"/>
      <c r="I72" s="163"/>
    </row>
    <row r="73" spans="2:11" ht="15" thickBot="1" x14ac:dyDescent="0.4">
      <c r="E73" s="151"/>
      <c r="F73" s="15" t="s">
        <v>16</v>
      </c>
      <c r="G73" s="5">
        <f>SUM(G24:G71)</f>
        <v>0</v>
      </c>
      <c r="H73" s="162"/>
      <c r="I73" s="163"/>
    </row>
    <row r="74" spans="2:11" x14ac:dyDescent="0.35">
      <c r="H74" s="162"/>
      <c r="I74" s="163"/>
    </row>
    <row r="75" spans="2:11" x14ac:dyDescent="0.35">
      <c r="H75" s="162"/>
      <c r="I75" s="163"/>
    </row>
    <row r="76" spans="2:11" x14ac:dyDescent="0.35">
      <c r="C76" s="152"/>
      <c r="H76" s="162"/>
      <c r="I76" s="163"/>
    </row>
    <row r="77" spans="2:11" x14ac:dyDescent="0.35">
      <c r="C77" s="152"/>
      <c r="H77" s="162"/>
      <c r="I77" s="163"/>
    </row>
    <row r="78" spans="2:11" x14ac:dyDescent="0.35">
      <c r="C78" s="152"/>
      <c r="H78" s="162"/>
      <c r="I78" s="163"/>
    </row>
    <row r="79" spans="2:11" x14ac:dyDescent="0.35">
      <c r="H79" s="162"/>
      <c r="I79" s="163"/>
    </row>
    <row r="80" spans="2:11" x14ac:dyDescent="0.35">
      <c r="H80" s="162"/>
      <c r="I80" s="163"/>
    </row>
  </sheetData>
  <sheetProtection algorithmName="SHA-512" hashValue="f8WR7riOsJxHlUaICB6mK6siS8wv+f9FkiqLedXhx55QHzP3B8ij3AmiQ/ZqXXwtYnDWYcXhrfzbx6+ejMoXAw==" saltValue="7QTUbnYbGg7B1g1DDUo31Q==" spinCount="100000" sheet="1" formatCells="0" formatColumns="0" formatRows="0" insertColumns="0" insertRows="0" insertHyperlinks="0" sort="0"/>
  <mergeCells count="58">
    <mergeCell ref="I31:K31"/>
    <mergeCell ref="I29:K29"/>
    <mergeCell ref="I26:K26"/>
    <mergeCell ref="I24:K24"/>
    <mergeCell ref="I22:K22"/>
    <mergeCell ref="I41:K41"/>
    <mergeCell ref="I39:K39"/>
    <mergeCell ref="I37:K37"/>
    <mergeCell ref="I35:K35"/>
    <mergeCell ref="I33:K33"/>
    <mergeCell ref="I51:K51"/>
    <mergeCell ref="I49:K49"/>
    <mergeCell ref="I47:K47"/>
    <mergeCell ref="I45:K45"/>
    <mergeCell ref="I43:K43"/>
    <mergeCell ref="I61:K61"/>
    <mergeCell ref="I59:K59"/>
    <mergeCell ref="I57:K57"/>
    <mergeCell ref="I55:K55"/>
    <mergeCell ref="I53:K53"/>
    <mergeCell ref="I71:K71"/>
    <mergeCell ref="I69:K69"/>
    <mergeCell ref="I67:K67"/>
    <mergeCell ref="I65:K65"/>
    <mergeCell ref="I63:K63"/>
    <mergeCell ref="I62:K62"/>
    <mergeCell ref="I64:K64"/>
    <mergeCell ref="I66:K66"/>
    <mergeCell ref="I68:K68"/>
    <mergeCell ref="I70:K70"/>
    <mergeCell ref="I52:K52"/>
    <mergeCell ref="I54:K54"/>
    <mergeCell ref="I56:K56"/>
    <mergeCell ref="I58:K58"/>
    <mergeCell ref="I60:K60"/>
    <mergeCell ref="I42:K42"/>
    <mergeCell ref="I44:K44"/>
    <mergeCell ref="I46:K46"/>
    <mergeCell ref="I48:K48"/>
    <mergeCell ref="I50:K50"/>
    <mergeCell ref="I32:K32"/>
    <mergeCell ref="I34:K34"/>
    <mergeCell ref="I36:K36"/>
    <mergeCell ref="I38:K38"/>
    <mergeCell ref="I40:K40"/>
    <mergeCell ref="I21:K21"/>
    <mergeCell ref="I23:K23"/>
    <mergeCell ref="I25:K25"/>
    <mergeCell ref="I28:K28"/>
    <mergeCell ref="I30:K30"/>
    <mergeCell ref="I27:K27"/>
    <mergeCell ref="B2:H2"/>
    <mergeCell ref="B3:G3"/>
    <mergeCell ref="J7:K7"/>
    <mergeCell ref="D5:E5"/>
    <mergeCell ref="C6:D6"/>
    <mergeCell ref="C4:F4"/>
    <mergeCell ref="B7:E7"/>
  </mergeCells>
  <phoneticPr fontId="35" type="noConversion"/>
  <conditionalFormatting sqref="E2">
    <cfRule type="cellIs" dxfId="23" priority="703" operator="equal">
      <formula>"Probability"</formula>
    </cfRule>
  </conditionalFormatting>
  <conditionalFormatting sqref="E24:E71">
    <cfRule type="cellIs" dxfId="22" priority="5" operator="equal">
      <formula>"Probability"</formula>
    </cfRule>
    <cfRule type="cellIs" dxfId="21" priority="6" operator="equal">
      <formula>"RPR"</formula>
    </cfRule>
    <cfRule type="cellIs" dxfId="20" priority="7" operator="equal">
      <formula>"Algebra"</formula>
    </cfRule>
    <cfRule type="cellIs" dxfId="19" priority="8" operator="equal">
      <formula>"Number"</formula>
    </cfRule>
    <cfRule type="cellIs" dxfId="18" priority="9" operator="equal">
      <formula>"Geometry and measures"</formula>
    </cfRule>
    <cfRule type="cellIs" dxfId="17" priority="10" operator="equal">
      <formula>"Statistics"</formula>
    </cfRule>
  </conditionalFormatting>
  <conditionalFormatting sqref="F24:F71">
    <cfRule type="cellIs" dxfId="16" priority="2" operator="equal">
      <formula>"AO3"</formula>
    </cfRule>
    <cfRule type="cellIs" dxfId="15" priority="3" operator="equal">
      <formula>"AO2"</formula>
    </cfRule>
    <cfRule type="cellIs" dxfId="14" priority="4" operator="equal">
      <formula>"AO1"</formula>
    </cfRule>
  </conditionalFormatting>
  <conditionalFormatting sqref="H24:H71">
    <cfRule type="colorScale" priority="1">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38" id="{D65E7D16-76B4-42F7-90DD-5C4A0445CF40}">
            <xm:f>COUNTA('Student data'!$D$24:$AQ$24)&gt;1</xm:f>
            <x14:dxf>
              <font>
                <color rgb="FFFF0000"/>
              </font>
            </x14:dxf>
          </x14:cfRule>
          <xm:sqref>B3:G3 G4:G6</xm:sqref>
        </x14:conditionalFormatting>
        <x14:conditionalFormatting xmlns:xm="http://schemas.microsoft.com/office/excel/2006/main">
          <x14:cfRule type="expression" priority="11" id="{9E7EC94E-D5FB-4DF5-9E07-3CED7A051CCE}">
            <xm:f>COUNTA('Student data'!$D$24:$AQ$24)&gt;1</xm:f>
            <x14:dxf>
              <font>
                <color rgb="FFFF0000"/>
              </font>
            </x14:dxf>
          </x14:cfRule>
          <xm:sqref>E6:F6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79"/>
  <sheetViews>
    <sheetView showGridLines="0" zoomScale="90" zoomScaleNormal="90" workbookViewId="0">
      <selection activeCell="B6" sqref="B6"/>
    </sheetView>
  </sheetViews>
  <sheetFormatPr defaultColWidth="9.1796875" defaultRowHeight="14.5" x14ac:dyDescent="0.35"/>
  <cols>
    <col min="1" max="1" width="2.6328125" style="136" customWidth="1"/>
    <col min="2" max="3" width="13.81640625" style="136" customWidth="1"/>
    <col min="4" max="4" width="12.54296875" style="136" customWidth="1"/>
    <col min="5" max="5" width="25.1796875" style="136" customWidth="1"/>
    <col min="6" max="8" width="12.81640625" style="136" customWidth="1"/>
    <col min="9" max="9" width="30.6328125" style="135" customWidth="1"/>
    <col min="10" max="10" width="9.1796875" style="136"/>
    <col min="11" max="11" width="12.6328125" style="136" customWidth="1"/>
    <col min="12" max="16384" width="9.1796875" style="136"/>
  </cols>
  <sheetData>
    <row r="1" spans="2:11" ht="73.5" customHeight="1" x14ac:dyDescent="0.35"/>
    <row r="2" spans="2:11" ht="65.25" customHeight="1" x14ac:dyDescent="0.35">
      <c r="B2" s="371" t="s">
        <v>80</v>
      </c>
      <c r="C2" s="372"/>
      <c r="D2" s="372"/>
      <c r="E2" s="372"/>
      <c r="F2" s="372"/>
      <c r="G2" s="372"/>
      <c r="H2" s="372"/>
    </row>
    <row r="3" spans="2:11" ht="46.5" customHeight="1" thickBot="1" x14ac:dyDescent="0.4">
      <c r="B3" s="374" t="s">
        <v>75</v>
      </c>
      <c r="C3" s="375"/>
      <c r="D3" s="375"/>
      <c r="E3" s="375"/>
      <c r="F3" s="375"/>
      <c r="G3" s="375"/>
    </row>
    <row r="4" spans="2:11" ht="22" customHeight="1" x14ac:dyDescent="0.45">
      <c r="B4" s="105" t="s">
        <v>169</v>
      </c>
      <c r="C4" s="380" t="str">
        <f>IF(COUNTBLANK('Student data'!D24:AQ24)=40,"No student is selected",'Student data'!AU25)</f>
        <v>No student is selected</v>
      </c>
      <c r="D4" s="381"/>
      <c r="E4" s="382"/>
      <c r="F4" s="383"/>
      <c r="G4" s="137"/>
    </row>
    <row r="5" spans="2:11" ht="22" customHeight="1" thickBot="1" x14ac:dyDescent="0.4">
      <c r="B5" s="106" t="s">
        <v>170</v>
      </c>
      <c r="C5" s="107" t="str">
        <f>'Student data'!N8</f>
        <v>0/300</v>
      </c>
      <c r="D5" s="384" t="s">
        <v>171</v>
      </c>
      <c r="E5" s="384"/>
      <c r="F5" s="108" t="str">
        <f>'Student data'!O8</f>
        <v>Grade U</v>
      </c>
      <c r="G5" s="137"/>
    </row>
    <row r="6" spans="2:11" ht="22" customHeight="1" thickBot="1" x14ac:dyDescent="0.4">
      <c r="B6" s="138"/>
      <c r="C6" s="376"/>
      <c r="D6" s="377"/>
      <c r="E6" s="137"/>
      <c r="F6" s="137"/>
      <c r="G6" s="137"/>
    </row>
    <row r="7" spans="2:11" s="140" customFormat="1" ht="47.25" customHeight="1" thickBot="1" x14ac:dyDescent="0.4">
      <c r="B7" s="378" t="s">
        <v>182</v>
      </c>
      <c r="C7" s="379"/>
      <c r="D7" s="379"/>
      <c r="E7" s="379"/>
      <c r="F7" s="134" t="s">
        <v>173</v>
      </c>
      <c r="G7" s="134" t="s">
        <v>4</v>
      </c>
      <c r="H7" s="128" t="s">
        <v>174</v>
      </c>
      <c r="I7" s="139"/>
      <c r="J7" s="362" t="s">
        <v>183</v>
      </c>
      <c r="K7" s="363"/>
    </row>
    <row r="8" spans="2:11" x14ac:dyDescent="0.35">
      <c r="B8" s="212"/>
      <c r="C8" s="213"/>
      <c r="D8" s="213"/>
      <c r="E8" s="213" t="s">
        <v>10</v>
      </c>
      <c r="F8" s="214">
        <f>SUMIF(E24:E72,"Number",D24:D72)</f>
        <v>24</v>
      </c>
      <c r="G8" s="214">
        <f>SUMIF(E24:E72,"Number",G24:G72)</f>
        <v>0</v>
      </c>
      <c r="H8" s="215">
        <f>G8/F8</f>
        <v>0</v>
      </c>
      <c r="J8" s="153">
        <v>5</v>
      </c>
      <c r="K8" s="293">
        <v>49</v>
      </c>
    </row>
    <row r="9" spans="2:11" x14ac:dyDescent="0.35">
      <c r="B9" s="220"/>
      <c r="C9" s="221"/>
      <c r="D9" s="221"/>
      <c r="E9" s="221" t="s">
        <v>11</v>
      </c>
      <c r="F9" s="218">
        <f>SUMIF(E24:E72,"Algebra",D24:D72)</f>
        <v>20</v>
      </c>
      <c r="G9" s="218">
        <f>SUMIF(E24:E72,"Algebra",G24:G72)</f>
        <v>0</v>
      </c>
      <c r="H9" s="217">
        <f t="shared" ref="H9:H17" si="0">G9/F9</f>
        <v>0</v>
      </c>
      <c r="J9" s="154">
        <v>4</v>
      </c>
      <c r="K9" s="294">
        <v>39</v>
      </c>
    </row>
    <row r="10" spans="2:11" x14ac:dyDescent="0.35">
      <c r="B10" s="222"/>
      <c r="C10" s="223"/>
      <c r="D10" s="223"/>
      <c r="E10" s="223" t="s">
        <v>14</v>
      </c>
      <c r="F10" s="224">
        <f>SUMIF(E24:E72,"RPR",D24:D72)</f>
        <v>22</v>
      </c>
      <c r="G10" s="224">
        <f>SUMIF(E24:E72,"RPR",G24:G72)</f>
        <v>0</v>
      </c>
      <c r="H10" s="225">
        <f t="shared" si="0"/>
        <v>0</v>
      </c>
      <c r="J10" s="154">
        <v>3</v>
      </c>
      <c r="K10" s="294">
        <v>28</v>
      </c>
    </row>
    <row r="11" spans="2:11" x14ac:dyDescent="0.35">
      <c r="B11" s="232"/>
      <c r="C11" s="233"/>
      <c r="D11" s="233"/>
      <c r="E11" s="233" t="s">
        <v>7</v>
      </c>
      <c r="F11" s="230">
        <f>SUMIF(E24:E72,"Geometry and measures",D24:D72)</f>
        <v>18</v>
      </c>
      <c r="G11" s="230">
        <f>SUMIF(E24:E72,"Geometry and measures",G24:G72)</f>
        <v>0</v>
      </c>
      <c r="H11" s="229">
        <f t="shared" si="0"/>
        <v>0</v>
      </c>
      <c r="J11" s="154">
        <v>2</v>
      </c>
      <c r="K11" s="294">
        <v>17</v>
      </c>
    </row>
    <row r="12" spans="2:11" x14ac:dyDescent="0.35">
      <c r="B12" s="234"/>
      <c r="C12" s="235"/>
      <c r="D12" s="235"/>
      <c r="E12" s="235" t="s">
        <v>15</v>
      </c>
      <c r="F12" s="236">
        <f>SUMIF(E24:E72,"Probability",D24:D72)</f>
        <v>9</v>
      </c>
      <c r="G12" s="236">
        <f>SUMIF(E24:E72,"Probability",G24:G72)</f>
        <v>0</v>
      </c>
      <c r="H12" s="237">
        <f t="shared" si="0"/>
        <v>0</v>
      </c>
      <c r="J12" s="154">
        <v>1</v>
      </c>
      <c r="K12" s="294">
        <v>7</v>
      </c>
    </row>
    <row r="13" spans="2:11" ht="15" thickBot="1" x14ac:dyDescent="0.4">
      <c r="B13" s="109"/>
      <c r="C13" s="104"/>
      <c r="D13" s="104"/>
      <c r="E13" s="104" t="s">
        <v>5</v>
      </c>
      <c r="F13" s="2">
        <f>SUMIF(E24:E72,"Statistics",D24:D72)</f>
        <v>7</v>
      </c>
      <c r="G13" s="2">
        <f>SUMIF(E24:E72,"Statistics",G24:G72)</f>
        <v>0</v>
      </c>
      <c r="H13" s="110">
        <f t="shared" si="0"/>
        <v>0</v>
      </c>
      <c r="J13" s="155" t="s">
        <v>38</v>
      </c>
      <c r="K13" s="295">
        <v>0</v>
      </c>
    </row>
    <row r="14" spans="2:11" x14ac:dyDescent="0.35">
      <c r="B14" s="111"/>
      <c r="C14" s="15"/>
      <c r="D14" s="15"/>
      <c r="E14" s="3"/>
      <c r="F14" s="103"/>
      <c r="G14" s="103"/>
      <c r="H14" s="112"/>
    </row>
    <row r="15" spans="2:11" x14ac:dyDescent="0.35">
      <c r="B15" s="251"/>
      <c r="C15" s="252"/>
      <c r="D15" s="252"/>
      <c r="E15" s="252" t="s">
        <v>8</v>
      </c>
      <c r="F15" s="249">
        <f>SUMIF(F24:F72,"AO1",D24:D72)</f>
        <v>38</v>
      </c>
      <c r="G15" s="249">
        <f>SUMIF(F24:F72,"AO1",G24:G72)</f>
        <v>0</v>
      </c>
      <c r="H15" s="248">
        <f t="shared" si="0"/>
        <v>0</v>
      </c>
    </row>
    <row r="16" spans="2:11" x14ac:dyDescent="0.35">
      <c r="B16" s="254"/>
      <c r="C16" s="255"/>
      <c r="D16" s="255"/>
      <c r="E16" s="255" t="s">
        <v>6</v>
      </c>
      <c r="F16" s="256">
        <f>SUMIF(F24:F72,"AO2",D24:D72)</f>
        <v>23</v>
      </c>
      <c r="G16" s="256">
        <f>SUMIF(F24:F72,"AO2",G24:G72)</f>
        <v>0</v>
      </c>
      <c r="H16" s="257">
        <f t="shared" si="0"/>
        <v>0</v>
      </c>
    </row>
    <row r="17" spans="2:12" x14ac:dyDescent="0.35">
      <c r="B17" s="264"/>
      <c r="C17" s="265"/>
      <c r="D17" s="265"/>
      <c r="E17" s="265" t="s">
        <v>9</v>
      </c>
      <c r="F17" s="262">
        <f>SUMIF(F24:F72,"AO3",D24:D72)</f>
        <v>39</v>
      </c>
      <c r="G17" s="262">
        <f>SUMIF(F24:F72,"AO3",G24:G72)</f>
        <v>0</v>
      </c>
      <c r="H17" s="261">
        <f t="shared" si="0"/>
        <v>0</v>
      </c>
    </row>
    <row r="18" spans="2:12" x14ac:dyDescent="0.35">
      <c r="B18" s="111"/>
      <c r="C18" s="15"/>
      <c r="D18" s="15"/>
      <c r="E18" s="3"/>
      <c r="F18" s="103"/>
      <c r="G18" s="103"/>
      <c r="H18" s="113"/>
    </row>
    <row r="19" spans="2:12" x14ac:dyDescent="0.35">
      <c r="B19" s="267"/>
      <c r="C19" s="268"/>
      <c r="D19" s="268"/>
      <c r="E19" s="268" t="s">
        <v>172</v>
      </c>
      <c r="F19" s="269">
        <f>SUMIF(C24:C72,"&lt;&gt;",D24:D72)</f>
        <v>24</v>
      </c>
      <c r="G19" s="269">
        <f>SUMIF(C24:C72,"&lt;&gt;",G24:G72)</f>
        <v>0</v>
      </c>
      <c r="H19" s="270">
        <f t="shared" ref="H19" si="1">G19/F19</f>
        <v>0</v>
      </c>
    </row>
    <row r="20" spans="2:12" ht="15" thickBot="1" x14ac:dyDescent="0.4">
      <c r="B20" s="127"/>
      <c r="C20" s="13"/>
      <c r="D20" s="13"/>
      <c r="E20" s="13"/>
      <c r="F20" s="69"/>
      <c r="G20" s="69"/>
      <c r="H20" s="114"/>
    </row>
    <row r="21" spans="2:12" ht="16" thickBot="1" x14ac:dyDescent="0.4">
      <c r="B21" s="271"/>
      <c r="C21" s="272"/>
      <c r="D21" s="272"/>
      <c r="E21" s="272" t="s">
        <v>175</v>
      </c>
      <c r="F21" s="273">
        <v>100</v>
      </c>
      <c r="G21" s="274">
        <f>SUM(G24:G72)</f>
        <v>0</v>
      </c>
      <c r="H21" s="275">
        <f>G21/F21</f>
        <v>0</v>
      </c>
      <c r="I21" s="385" t="str">
        <f>"Grade "&amp;IF(G21&lt;K12,"u",IF(G21&lt;K11,"1",IF(G21&lt;K10,"2",IF(G21&lt;K9,"3",IF(G21&lt;K8,"4","5")))))</f>
        <v>Grade u</v>
      </c>
      <c r="J21" s="386"/>
      <c r="K21" s="387"/>
    </row>
    <row r="22" spans="2:12" ht="15" thickBot="1" x14ac:dyDescent="0.4">
      <c r="B22" s="144"/>
      <c r="I22" s="413"/>
      <c r="J22" s="402"/>
      <c r="K22" s="403"/>
      <c r="L22" s="145"/>
    </row>
    <row r="23" spans="2:12" ht="42.5" thickBot="1" x14ac:dyDescent="0.4">
      <c r="B23" s="133" t="s">
        <v>0</v>
      </c>
      <c r="C23" s="134" t="s">
        <v>157</v>
      </c>
      <c r="D23" s="134" t="s">
        <v>1</v>
      </c>
      <c r="E23" s="134" t="s">
        <v>2</v>
      </c>
      <c r="F23" s="134" t="s">
        <v>3</v>
      </c>
      <c r="G23" s="134" t="s">
        <v>4</v>
      </c>
      <c r="H23" s="134" t="s">
        <v>130</v>
      </c>
      <c r="I23" s="410" t="s">
        <v>35</v>
      </c>
      <c r="J23" s="389"/>
      <c r="K23" s="390"/>
    </row>
    <row r="24" spans="2:12" x14ac:dyDescent="0.35">
      <c r="B24" s="129" t="s">
        <v>120</v>
      </c>
      <c r="C24" s="291"/>
      <c r="D24" s="131">
        <v>1</v>
      </c>
      <c r="E24" s="10" t="s">
        <v>5</v>
      </c>
      <c r="F24" s="11" t="s">
        <v>6</v>
      </c>
      <c r="G24" s="132">
        <f>SUMIF('Student data'!$D$24:$AQ$24,"x",'Student data'!D137:AQ137)</f>
        <v>0</v>
      </c>
      <c r="H24" s="156">
        <f t="shared" ref="H24:H25" si="2">G24/D24</f>
        <v>0</v>
      </c>
      <c r="I24" s="411" t="s">
        <v>320</v>
      </c>
      <c r="J24" s="400"/>
      <c r="K24" s="401"/>
    </row>
    <row r="25" spans="2:12" x14ac:dyDescent="0.35">
      <c r="B25" s="118" t="s">
        <v>129</v>
      </c>
      <c r="C25" s="99"/>
      <c r="D25" s="10">
        <v>1</v>
      </c>
      <c r="E25" s="10" t="s">
        <v>5</v>
      </c>
      <c r="F25" s="11" t="s">
        <v>6</v>
      </c>
      <c r="G25" s="16">
        <f>SUMIF('Student data'!$D$24:$AQ$24,"x",'Student data'!D138:AQ138)</f>
        <v>0</v>
      </c>
      <c r="H25" s="156">
        <f t="shared" si="2"/>
        <v>0</v>
      </c>
      <c r="I25" s="411" t="s">
        <v>320</v>
      </c>
      <c r="J25" s="400"/>
      <c r="K25" s="401"/>
    </row>
    <row r="26" spans="2:12" x14ac:dyDescent="0.35">
      <c r="B26" s="118" t="s">
        <v>83</v>
      </c>
      <c r="C26" s="99"/>
      <c r="D26" s="10">
        <v>1</v>
      </c>
      <c r="E26" s="10" t="s">
        <v>5</v>
      </c>
      <c r="F26" s="11" t="s">
        <v>6</v>
      </c>
      <c r="G26" s="16">
        <f>SUMIF('Student data'!$D$24:$AQ$24,"x",'Student data'!D139:AQ139)</f>
        <v>0</v>
      </c>
      <c r="H26" s="156">
        <f t="shared" ref="H26:H72" si="3">G26/D26</f>
        <v>0</v>
      </c>
      <c r="I26" s="411" t="s">
        <v>320</v>
      </c>
      <c r="J26" s="400"/>
      <c r="K26" s="401"/>
    </row>
    <row r="27" spans="2:12" x14ac:dyDescent="0.35">
      <c r="B27" s="118" t="s">
        <v>201</v>
      </c>
      <c r="C27" s="99"/>
      <c r="D27" s="10">
        <v>2</v>
      </c>
      <c r="E27" s="10" t="s">
        <v>5</v>
      </c>
      <c r="F27" s="11" t="s">
        <v>8</v>
      </c>
      <c r="G27" s="16">
        <f>SUMIF('Student data'!$D$24:$AQ$24,"x",'Student data'!D140:AQ140)</f>
        <v>0</v>
      </c>
      <c r="H27" s="156">
        <f t="shared" si="3"/>
        <v>0</v>
      </c>
      <c r="I27" s="411" t="s">
        <v>320</v>
      </c>
      <c r="J27" s="400"/>
      <c r="K27" s="401"/>
    </row>
    <row r="28" spans="2:12" x14ac:dyDescent="0.35">
      <c r="B28" s="118" t="s">
        <v>219</v>
      </c>
      <c r="C28" s="99"/>
      <c r="D28" s="10">
        <v>3</v>
      </c>
      <c r="E28" s="10" t="s">
        <v>79</v>
      </c>
      <c r="F28" s="11" t="s">
        <v>9</v>
      </c>
      <c r="G28" s="16">
        <f>SUMIF('Student data'!$D$24:$AQ$24,"x",'Student data'!D141:AQ141)</f>
        <v>0</v>
      </c>
      <c r="H28" s="156">
        <f t="shared" si="3"/>
        <v>0</v>
      </c>
      <c r="I28" s="391" t="s">
        <v>321</v>
      </c>
      <c r="J28" s="392"/>
      <c r="K28" s="393"/>
    </row>
    <row r="29" spans="2:12" x14ac:dyDescent="0.35">
      <c r="B29" s="118" t="s">
        <v>84</v>
      </c>
      <c r="C29" s="99"/>
      <c r="D29" s="10">
        <v>1</v>
      </c>
      <c r="E29" s="10" t="s">
        <v>10</v>
      </c>
      <c r="F29" s="11" t="s">
        <v>8</v>
      </c>
      <c r="G29" s="16">
        <f>SUMIF('Student data'!$D$24:$AQ$24,"x",'Student data'!D142:AQ142)</f>
        <v>0</v>
      </c>
      <c r="H29" s="156">
        <f t="shared" si="3"/>
        <v>0</v>
      </c>
      <c r="I29" s="391" t="s">
        <v>322</v>
      </c>
      <c r="J29" s="392"/>
      <c r="K29" s="393"/>
    </row>
    <row r="30" spans="2:12" x14ac:dyDescent="0.35">
      <c r="B30" s="118" t="s">
        <v>85</v>
      </c>
      <c r="C30" s="99"/>
      <c r="D30" s="10">
        <v>1</v>
      </c>
      <c r="E30" s="10" t="s">
        <v>10</v>
      </c>
      <c r="F30" s="11" t="s">
        <v>8</v>
      </c>
      <c r="G30" s="16">
        <f>SUMIF('Student data'!$D$24:$AQ$24,"x",'Student data'!D143:AQ143)</f>
        <v>0</v>
      </c>
      <c r="H30" s="156">
        <f t="shared" si="3"/>
        <v>0</v>
      </c>
      <c r="I30" s="404" t="s">
        <v>323</v>
      </c>
      <c r="J30" s="392"/>
      <c r="K30" s="393"/>
    </row>
    <row r="31" spans="2:12" x14ac:dyDescent="0.35">
      <c r="B31" s="118" t="s">
        <v>140</v>
      </c>
      <c r="C31" s="99"/>
      <c r="D31" s="10">
        <v>6</v>
      </c>
      <c r="E31" s="10" t="s">
        <v>10</v>
      </c>
      <c r="F31" s="11" t="s">
        <v>9</v>
      </c>
      <c r="G31" s="16">
        <f>SUMIF('Student data'!$D$24:$AQ$24,"x",'Student data'!D144:AQ144)</f>
        <v>0</v>
      </c>
      <c r="H31" s="156">
        <f t="shared" si="3"/>
        <v>0</v>
      </c>
      <c r="I31" s="404" t="s">
        <v>324</v>
      </c>
      <c r="J31" s="392"/>
      <c r="K31" s="393"/>
    </row>
    <row r="32" spans="2:12" x14ac:dyDescent="0.35">
      <c r="B32" s="118" t="s">
        <v>106</v>
      </c>
      <c r="C32" s="99"/>
      <c r="D32" s="10">
        <v>1</v>
      </c>
      <c r="E32" s="10" t="s">
        <v>5</v>
      </c>
      <c r="F32" s="11" t="s">
        <v>6</v>
      </c>
      <c r="G32" s="16">
        <f>SUMIF('Student data'!$D$24:$AQ$24,"x",'Student data'!D145:AQ145)</f>
        <v>0</v>
      </c>
      <c r="H32" s="156">
        <f t="shared" si="3"/>
        <v>0</v>
      </c>
      <c r="I32" s="411" t="s">
        <v>325</v>
      </c>
      <c r="J32" s="400"/>
      <c r="K32" s="401"/>
    </row>
    <row r="33" spans="2:11" x14ac:dyDescent="0.35">
      <c r="B33" s="119" t="s">
        <v>86</v>
      </c>
      <c r="C33" s="98"/>
      <c r="D33" s="10">
        <v>1</v>
      </c>
      <c r="E33" s="10" t="s">
        <v>5</v>
      </c>
      <c r="F33" s="11" t="s">
        <v>6</v>
      </c>
      <c r="G33" s="16">
        <f>SUMIF('Student data'!$D$24:$AQ$24,"x",'Student data'!D146:AQ146)</f>
        <v>0</v>
      </c>
      <c r="H33" s="156">
        <f t="shared" si="3"/>
        <v>0</v>
      </c>
      <c r="I33" s="411" t="s">
        <v>326</v>
      </c>
      <c r="J33" s="400"/>
      <c r="K33" s="401"/>
    </row>
    <row r="34" spans="2:11" x14ac:dyDescent="0.35">
      <c r="B34" s="119" t="s">
        <v>220</v>
      </c>
      <c r="C34" s="98"/>
      <c r="D34" s="10">
        <v>3</v>
      </c>
      <c r="E34" s="10" t="s">
        <v>79</v>
      </c>
      <c r="F34" s="11" t="s">
        <v>8</v>
      </c>
      <c r="G34" s="16">
        <f>SUMIF('Student data'!$D$24:$AQ$24,"x",'Student data'!D147:AQ147)</f>
        <v>0</v>
      </c>
      <c r="H34" s="156">
        <f t="shared" si="3"/>
        <v>0</v>
      </c>
      <c r="I34" s="405" t="s">
        <v>274</v>
      </c>
      <c r="J34" s="392"/>
      <c r="K34" s="393"/>
    </row>
    <row r="35" spans="2:11" x14ac:dyDescent="0.35">
      <c r="B35" s="119" t="s">
        <v>123</v>
      </c>
      <c r="C35" s="98"/>
      <c r="D35" s="10">
        <v>1</v>
      </c>
      <c r="E35" s="10" t="s">
        <v>7</v>
      </c>
      <c r="F35" s="11" t="s">
        <v>6</v>
      </c>
      <c r="G35" s="16">
        <f>SUMIF('Student data'!$D$24:$AQ$24,"x",'Student data'!D148:AQ148)</f>
        <v>0</v>
      </c>
      <c r="H35" s="156">
        <f t="shared" si="3"/>
        <v>0</v>
      </c>
      <c r="I35" s="405" t="s">
        <v>327</v>
      </c>
      <c r="J35" s="392"/>
      <c r="K35" s="393"/>
    </row>
    <row r="36" spans="2:11" x14ac:dyDescent="0.35">
      <c r="B36" s="119" t="s">
        <v>124</v>
      </c>
      <c r="C36" s="98"/>
      <c r="D36" s="10">
        <v>2</v>
      </c>
      <c r="E36" s="10" t="s">
        <v>7</v>
      </c>
      <c r="F36" s="11" t="s">
        <v>9</v>
      </c>
      <c r="G36" s="16">
        <f>SUMIF('Student data'!$D$24:$AQ$24,"x",'Student data'!D149:AQ149)</f>
        <v>0</v>
      </c>
      <c r="H36" s="156">
        <f t="shared" si="3"/>
        <v>0</v>
      </c>
      <c r="I36" s="405" t="s">
        <v>328</v>
      </c>
      <c r="J36" s="392"/>
      <c r="K36" s="393"/>
    </row>
    <row r="37" spans="2:11" x14ac:dyDescent="0.35">
      <c r="B37" s="119" t="s">
        <v>155</v>
      </c>
      <c r="C37" s="98"/>
      <c r="D37" s="10">
        <v>2</v>
      </c>
      <c r="E37" s="10" t="s">
        <v>79</v>
      </c>
      <c r="F37" s="11" t="s">
        <v>9</v>
      </c>
      <c r="G37" s="16">
        <f>SUMIF('Student data'!$D$24:$AQ$24,"x",'Student data'!D150:AQ150)</f>
        <v>0</v>
      </c>
      <c r="H37" s="156">
        <f t="shared" si="3"/>
        <v>0</v>
      </c>
      <c r="I37" s="391" t="s">
        <v>329</v>
      </c>
      <c r="J37" s="392"/>
      <c r="K37" s="393"/>
    </row>
    <row r="38" spans="2:11" x14ac:dyDescent="0.35">
      <c r="B38" s="119" t="s">
        <v>141</v>
      </c>
      <c r="C38" s="98"/>
      <c r="D38" s="10">
        <v>2</v>
      </c>
      <c r="E38" s="10" t="s">
        <v>11</v>
      </c>
      <c r="F38" s="11" t="s">
        <v>8</v>
      </c>
      <c r="G38" s="16">
        <f>SUMIF('Student data'!$D$24:$AQ$24,"x",'Student data'!D151:AQ151)</f>
        <v>0</v>
      </c>
      <c r="H38" s="156">
        <f t="shared" si="3"/>
        <v>0</v>
      </c>
      <c r="I38" s="391" t="s">
        <v>330</v>
      </c>
      <c r="J38" s="392"/>
      <c r="K38" s="393"/>
    </row>
    <row r="39" spans="2:11" x14ac:dyDescent="0.35">
      <c r="B39" s="119" t="s">
        <v>108</v>
      </c>
      <c r="C39" s="98"/>
      <c r="D39" s="10">
        <v>3</v>
      </c>
      <c r="E39" s="10" t="s">
        <v>15</v>
      </c>
      <c r="F39" s="11" t="s">
        <v>8</v>
      </c>
      <c r="G39" s="16">
        <f>SUMIF('Student data'!$D$24:$AQ$24,"x",'Student data'!D152:AQ152)</f>
        <v>0</v>
      </c>
      <c r="H39" s="156">
        <f t="shared" si="3"/>
        <v>0</v>
      </c>
      <c r="I39" s="405" t="s">
        <v>331</v>
      </c>
      <c r="J39" s="392"/>
      <c r="K39" s="393"/>
    </row>
    <row r="40" spans="2:11" x14ac:dyDescent="0.35">
      <c r="B40" s="119" t="s">
        <v>109</v>
      </c>
      <c r="C40" s="98"/>
      <c r="D40" s="10">
        <v>2</v>
      </c>
      <c r="E40" s="10" t="s">
        <v>15</v>
      </c>
      <c r="F40" s="11" t="s">
        <v>6</v>
      </c>
      <c r="G40" s="16">
        <f>SUMIF('Student data'!$D$24:$AQ$24,"x",'Student data'!D153:AQ153)</f>
        <v>0</v>
      </c>
      <c r="H40" s="156">
        <f t="shared" si="3"/>
        <v>0</v>
      </c>
      <c r="I40" s="405" t="s">
        <v>332</v>
      </c>
      <c r="J40" s="392"/>
      <c r="K40" s="393"/>
    </row>
    <row r="41" spans="2:11" x14ac:dyDescent="0.35">
      <c r="B41" s="119" t="s">
        <v>94</v>
      </c>
      <c r="C41" s="98"/>
      <c r="D41" s="10">
        <v>4</v>
      </c>
      <c r="E41" s="10" t="s">
        <v>7</v>
      </c>
      <c r="F41" s="11" t="s">
        <v>9</v>
      </c>
      <c r="G41" s="16">
        <f>SUMIF('Student data'!$D$24:$AQ$24,"x",'Student data'!D154:AQ154)</f>
        <v>0</v>
      </c>
      <c r="H41" s="156">
        <f t="shared" si="3"/>
        <v>0</v>
      </c>
      <c r="I41" s="405" t="s">
        <v>333</v>
      </c>
      <c r="J41" s="392"/>
      <c r="K41" s="393"/>
    </row>
    <row r="42" spans="2:11" x14ac:dyDescent="0.35">
      <c r="B42" s="119" t="s">
        <v>110</v>
      </c>
      <c r="C42" s="98"/>
      <c r="D42" s="10">
        <v>1</v>
      </c>
      <c r="E42" s="10" t="s">
        <v>11</v>
      </c>
      <c r="F42" s="11" t="s">
        <v>8</v>
      </c>
      <c r="G42" s="16">
        <f>SUMIF('Student data'!$D$24:$AQ$24,"x",'Student data'!D155:AQ155)</f>
        <v>0</v>
      </c>
      <c r="H42" s="156">
        <f t="shared" si="3"/>
        <v>0</v>
      </c>
      <c r="I42" s="404" t="s">
        <v>334</v>
      </c>
      <c r="J42" s="392"/>
      <c r="K42" s="393"/>
    </row>
    <row r="43" spans="2:11" ht="15" customHeight="1" x14ac:dyDescent="0.35">
      <c r="B43" s="119" t="s">
        <v>111</v>
      </c>
      <c r="C43" s="98"/>
      <c r="D43" s="10">
        <v>1</v>
      </c>
      <c r="E43" s="10" t="s">
        <v>11</v>
      </c>
      <c r="F43" s="11" t="s">
        <v>8</v>
      </c>
      <c r="G43" s="16">
        <f>SUMIF('Student data'!$D$24:$AQ$24,"x",'Student data'!D156:AQ156)</f>
        <v>0</v>
      </c>
      <c r="H43" s="156">
        <f t="shared" si="3"/>
        <v>0</v>
      </c>
      <c r="I43" s="404" t="s">
        <v>335</v>
      </c>
      <c r="J43" s="392"/>
      <c r="K43" s="393"/>
    </row>
    <row r="44" spans="2:11" x14ac:dyDescent="0.35">
      <c r="B44" s="119" t="s">
        <v>221</v>
      </c>
      <c r="C44" s="98"/>
      <c r="D44" s="10">
        <v>1</v>
      </c>
      <c r="E44" s="10" t="s">
        <v>11</v>
      </c>
      <c r="F44" s="11" t="s">
        <v>8</v>
      </c>
      <c r="G44" s="16">
        <f>SUMIF('Student data'!$D$24:$AQ$24,"x",'Student data'!D157:AQ157)</f>
        <v>0</v>
      </c>
      <c r="H44" s="156">
        <f t="shared" si="3"/>
        <v>0</v>
      </c>
      <c r="I44" s="404" t="s">
        <v>336</v>
      </c>
      <c r="J44" s="392"/>
      <c r="K44" s="393"/>
    </row>
    <row r="45" spans="2:11" x14ac:dyDescent="0.35">
      <c r="B45" s="119" t="s">
        <v>96</v>
      </c>
      <c r="C45" s="98"/>
      <c r="D45" s="10">
        <v>2</v>
      </c>
      <c r="E45" s="10" t="s">
        <v>11</v>
      </c>
      <c r="F45" s="11" t="s">
        <v>8</v>
      </c>
      <c r="G45" s="16">
        <f>SUMIF('Student data'!$D$24:$AQ$24,"x",'Student data'!D158:AQ158)</f>
        <v>0</v>
      </c>
      <c r="H45" s="156">
        <f t="shared" si="3"/>
        <v>0</v>
      </c>
      <c r="I45" s="391" t="s">
        <v>337</v>
      </c>
      <c r="J45" s="392"/>
      <c r="K45" s="393"/>
    </row>
    <row r="46" spans="2:11" x14ac:dyDescent="0.35">
      <c r="B46" s="119" t="s">
        <v>97</v>
      </c>
      <c r="C46" s="98"/>
      <c r="D46" s="10">
        <v>5</v>
      </c>
      <c r="E46" s="10" t="s">
        <v>10</v>
      </c>
      <c r="F46" s="11" t="s">
        <v>9</v>
      </c>
      <c r="G46" s="16">
        <f>SUMIF('Student data'!$D$24:$AQ$24,"x",'Student data'!D159:AQ159)</f>
        <v>0</v>
      </c>
      <c r="H46" s="156">
        <f t="shared" si="3"/>
        <v>0</v>
      </c>
      <c r="I46" s="391" t="s">
        <v>338</v>
      </c>
      <c r="J46" s="392"/>
      <c r="K46" s="393"/>
    </row>
    <row r="47" spans="2:11" x14ac:dyDescent="0.35">
      <c r="B47" s="119" t="s">
        <v>127</v>
      </c>
      <c r="C47" s="98" t="s">
        <v>166</v>
      </c>
      <c r="D47" s="10">
        <v>1</v>
      </c>
      <c r="E47" s="10" t="s">
        <v>10</v>
      </c>
      <c r="F47" s="11" t="s">
        <v>8</v>
      </c>
      <c r="G47" s="16">
        <f>SUMIF('Student data'!$D$24:$AQ$24,"x",'Student data'!D160:AQ160)</f>
        <v>0</v>
      </c>
      <c r="H47" s="156">
        <f t="shared" si="3"/>
        <v>0</v>
      </c>
      <c r="I47" s="391" t="s">
        <v>339</v>
      </c>
      <c r="J47" s="392"/>
      <c r="K47" s="393"/>
    </row>
    <row r="48" spans="2:11" x14ac:dyDescent="0.35">
      <c r="B48" s="119" t="s">
        <v>115</v>
      </c>
      <c r="C48" s="98" t="s">
        <v>167</v>
      </c>
      <c r="D48" s="10">
        <v>2</v>
      </c>
      <c r="E48" s="10" t="s">
        <v>10</v>
      </c>
      <c r="F48" s="11" t="s">
        <v>6</v>
      </c>
      <c r="G48" s="16">
        <f>SUMIF('Student data'!$D$24:$AQ$24,"x",'Student data'!D161:AQ161)</f>
        <v>0</v>
      </c>
      <c r="H48" s="156">
        <f t="shared" si="3"/>
        <v>0</v>
      </c>
      <c r="I48" s="391" t="s">
        <v>340</v>
      </c>
      <c r="J48" s="392"/>
      <c r="K48" s="393"/>
    </row>
    <row r="49" spans="2:11" x14ac:dyDescent="0.35">
      <c r="B49" s="119" t="s">
        <v>222</v>
      </c>
      <c r="C49" s="98" t="s">
        <v>229</v>
      </c>
      <c r="D49" s="10">
        <v>4</v>
      </c>
      <c r="E49" s="10" t="s">
        <v>10</v>
      </c>
      <c r="F49" s="11" t="s">
        <v>8</v>
      </c>
      <c r="G49" s="16">
        <f>SUMIF('Student data'!$D$24:$AQ$24,"x",'Student data'!D162:AQ162)</f>
        <v>0</v>
      </c>
      <c r="H49" s="156">
        <f t="shared" si="3"/>
        <v>0</v>
      </c>
      <c r="I49" s="391" t="s">
        <v>341</v>
      </c>
      <c r="J49" s="392"/>
      <c r="K49" s="393"/>
    </row>
    <row r="50" spans="2:11" x14ac:dyDescent="0.35">
      <c r="B50" s="119" t="s">
        <v>128</v>
      </c>
      <c r="C50" s="98" t="s">
        <v>230</v>
      </c>
      <c r="D50" s="10">
        <v>2</v>
      </c>
      <c r="E50" s="10" t="s">
        <v>79</v>
      </c>
      <c r="F50" s="11" t="s">
        <v>8</v>
      </c>
      <c r="G50" s="16">
        <f>SUMIF('Student data'!$D$24:$AQ$24,"x",'Student data'!D163:AQ163)</f>
        <v>0</v>
      </c>
      <c r="H50" s="156">
        <f t="shared" si="3"/>
        <v>0</v>
      </c>
      <c r="I50" s="391" t="s">
        <v>345</v>
      </c>
      <c r="J50" s="392"/>
      <c r="K50" s="393"/>
    </row>
    <row r="51" spans="2:11" x14ac:dyDescent="0.35">
      <c r="B51" s="120" t="s">
        <v>144</v>
      </c>
      <c r="C51" s="98" t="s">
        <v>231</v>
      </c>
      <c r="D51" s="10">
        <v>2</v>
      </c>
      <c r="E51" s="10" t="s">
        <v>79</v>
      </c>
      <c r="F51" s="11" t="s">
        <v>8</v>
      </c>
      <c r="G51" s="16">
        <f>SUMIF('Student data'!$D$24:$AQ$24,"x",'Student data'!D164:AQ164)</f>
        <v>0</v>
      </c>
      <c r="H51" s="156">
        <f t="shared" si="3"/>
        <v>0</v>
      </c>
      <c r="I51" s="391" t="s">
        <v>346</v>
      </c>
      <c r="J51" s="392"/>
      <c r="K51" s="393"/>
    </row>
    <row r="52" spans="2:11" x14ac:dyDescent="0.35">
      <c r="B52" s="120" t="s">
        <v>205</v>
      </c>
      <c r="C52" s="98" t="s">
        <v>164</v>
      </c>
      <c r="D52" s="10">
        <v>2</v>
      </c>
      <c r="E52" s="10" t="s">
        <v>7</v>
      </c>
      <c r="F52" s="11" t="s">
        <v>6</v>
      </c>
      <c r="G52" s="16">
        <f>SUMIF('Student data'!$D$24:$AQ$24,"x",'Student data'!D165:AQ165)</f>
        <v>0</v>
      </c>
      <c r="H52" s="156">
        <f t="shared" si="3"/>
        <v>0</v>
      </c>
      <c r="I52" s="391" t="s">
        <v>342</v>
      </c>
      <c r="J52" s="392"/>
      <c r="K52" s="393"/>
    </row>
    <row r="53" spans="2:11" x14ac:dyDescent="0.35">
      <c r="B53" s="120" t="s">
        <v>206</v>
      </c>
      <c r="C53" s="98" t="s">
        <v>215</v>
      </c>
      <c r="D53" s="10">
        <v>3</v>
      </c>
      <c r="E53" s="10" t="s">
        <v>7</v>
      </c>
      <c r="F53" s="11" t="s">
        <v>6</v>
      </c>
      <c r="G53" s="16">
        <f>SUMIF('Student data'!$D$24:$AQ$24,"x",'Student data'!D166:AQ166)</f>
        <v>0</v>
      </c>
      <c r="H53" s="156">
        <f t="shared" si="3"/>
        <v>0</v>
      </c>
      <c r="I53" s="391" t="s">
        <v>343</v>
      </c>
      <c r="J53" s="392"/>
      <c r="K53" s="393"/>
    </row>
    <row r="54" spans="2:11" x14ac:dyDescent="0.35">
      <c r="B54" s="120" t="s">
        <v>101</v>
      </c>
      <c r="C54" s="98" t="s">
        <v>160</v>
      </c>
      <c r="D54" s="10">
        <v>2</v>
      </c>
      <c r="E54" s="10" t="s">
        <v>15</v>
      </c>
      <c r="F54" s="11" t="s">
        <v>8</v>
      </c>
      <c r="G54" s="16">
        <f>SUMIF('Student data'!$D$24:$AQ$24,"x",'Student data'!D167:AQ167)</f>
        <v>0</v>
      </c>
      <c r="H54" s="156">
        <f t="shared" si="3"/>
        <v>0</v>
      </c>
      <c r="I54" s="391" t="s">
        <v>344</v>
      </c>
      <c r="J54" s="392"/>
      <c r="K54" s="393"/>
    </row>
    <row r="55" spans="2:11" x14ac:dyDescent="0.35">
      <c r="B55" s="120" t="s">
        <v>151</v>
      </c>
      <c r="C55" s="98" t="s">
        <v>232</v>
      </c>
      <c r="D55" s="10">
        <v>1</v>
      </c>
      <c r="E55" s="10" t="s">
        <v>15</v>
      </c>
      <c r="F55" s="11" t="s">
        <v>6</v>
      </c>
      <c r="G55" s="16">
        <f>SUMIF('Student data'!$D$24:$AQ$24,"x",'Student data'!D168:AQ168)</f>
        <v>0</v>
      </c>
      <c r="H55" s="156">
        <f t="shared" si="3"/>
        <v>0</v>
      </c>
      <c r="I55" s="391" t="s">
        <v>347</v>
      </c>
      <c r="J55" s="392"/>
      <c r="K55" s="393"/>
    </row>
    <row r="56" spans="2:11" x14ac:dyDescent="0.35">
      <c r="B56" s="120" t="s">
        <v>152</v>
      </c>
      <c r="C56" s="98" t="s">
        <v>233</v>
      </c>
      <c r="D56" s="10">
        <v>1</v>
      </c>
      <c r="E56" s="10" t="s">
        <v>15</v>
      </c>
      <c r="F56" s="11" t="s">
        <v>6</v>
      </c>
      <c r="G56" s="16">
        <f>SUMIF('Student data'!$D$24:$AQ$24,"x",'Student data'!D169:AQ169)</f>
        <v>0</v>
      </c>
      <c r="H56" s="156">
        <f t="shared" si="3"/>
        <v>0</v>
      </c>
      <c r="I56" s="391" t="s">
        <v>347</v>
      </c>
      <c r="J56" s="392"/>
      <c r="K56" s="393"/>
    </row>
    <row r="57" spans="2:11" x14ac:dyDescent="0.35">
      <c r="B57" s="120" t="s">
        <v>207</v>
      </c>
      <c r="C57" s="98"/>
      <c r="D57" s="10">
        <v>2</v>
      </c>
      <c r="E57" s="10" t="s">
        <v>10</v>
      </c>
      <c r="F57" s="11" t="s">
        <v>6</v>
      </c>
      <c r="G57" s="16">
        <f>SUMIF('Student data'!$D$24:$AQ$24,"x",'Student data'!D170:AQ170)</f>
        <v>0</v>
      </c>
      <c r="H57" s="156">
        <f t="shared" si="3"/>
        <v>0</v>
      </c>
      <c r="I57" s="391" t="s">
        <v>348</v>
      </c>
      <c r="J57" s="392"/>
      <c r="K57" s="393"/>
    </row>
    <row r="58" spans="2:11" x14ac:dyDescent="0.35">
      <c r="B58" s="120" t="s">
        <v>223</v>
      </c>
      <c r="C58" s="98"/>
      <c r="D58" s="10">
        <v>1</v>
      </c>
      <c r="E58" s="10" t="s">
        <v>10</v>
      </c>
      <c r="F58" s="11" t="s">
        <v>6</v>
      </c>
      <c r="G58" s="16">
        <f>SUMIF('Student data'!$D$24:$AQ$24,"x",'Student data'!D171:AQ171)</f>
        <v>0</v>
      </c>
      <c r="H58" s="156">
        <f t="shared" si="3"/>
        <v>0</v>
      </c>
      <c r="I58" s="391" t="s">
        <v>349</v>
      </c>
      <c r="J58" s="392"/>
      <c r="K58" s="393"/>
    </row>
    <row r="59" spans="2:11" x14ac:dyDescent="0.35">
      <c r="B59" s="120" t="s">
        <v>224</v>
      </c>
      <c r="C59" s="292"/>
      <c r="D59" s="10">
        <v>1</v>
      </c>
      <c r="E59" s="10" t="s">
        <v>10</v>
      </c>
      <c r="F59" s="11" t="s">
        <v>6</v>
      </c>
      <c r="G59" s="16">
        <f>SUMIF('Student data'!$D$24:$AQ$24,"x",'Student data'!D172:AQ172)</f>
        <v>0</v>
      </c>
      <c r="H59" s="156">
        <f t="shared" si="3"/>
        <v>0</v>
      </c>
      <c r="I59" s="391" t="s">
        <v>350</v>
      </c>
      <c r="J59" s="392"/>
      <c r="K59" s="393"/>
    </row>
    <row r="60" spans="2:11" x14ac:dyDescent="0.35">
      <c r="B60" s="120" t="s">
        <v>104</v>
      </c>
      <c r="C60" s="98"/>
      <c r="D60" s="10">
        <v>3</v>
      </c>
      <c r="E60" s="10" t="s">
        <v>79</v>
      </c>
      <c r="F60" s="11" t="s">
        <v>9</v>
      </c>
      <c r="G60" s="16">
        <f>SUMIF('Student data'!$D$24:$AQ$24,"x",'Student data'!D173:AQ173)</f>
        <v>0</v>
      </c>
      <c r="H60" s="156">
        <f t="shared" si="3"/>
        <v>0</v>
      </c>
      <c r="I60" s="391" t="s">
        <v>329</v>
      </c>
      <c r="J60" s="392"/>
      <c r="K60" s="393"/>
    </row>
    <row r="61" spans="2:11" x14ac:dyDescent="0.35">
      <c r="B61" s="120" t="s">
        <v>105</v>
      </c>
      <c r="C61" s="292"/>
      <c r="D61" s="10">
        <v>3</v>
      </c>
      <c r="E61" s="10" t="s">
        <v>79</v>
      </c>
      <c r="F61" s="11" t="s">
        <v>9</v>
      </c>
      <c r="G61" s="16">
        <f>SUMIF('Student data'!$D$24:$AQ$24,"x",'Student data'!D174:AQ174)</f>
        <v>0</v>
      </c>
      <c r="H61" s="156">
        <f t="shared" si="3"/>
        <v>0</v>
      </c>
      <c r="I61" s="391" t="s">
        <v>351</v>
      </c>
      <c r="J61" s="392"/>
      <c r="K61" s="393"/>
    </row>
    <row r="62" spans="2:11" x14ac:dyDescent="0.35">
      <c r="B62" s="120" t="s">
        <v>147</v>
      </c>
      <c r="C62" s="292"/>
      <c r="D62" s="10">
        <v>5</v>
      </c>
      <c r="E62" s="10" t="s">
        <v>7</v>
      </c>
      <c r="F62" s="11" t="s">
        <v>8</v>
      </c>
      <c r="G62" s="16">
        <f>SUMIF('Student data'!$D$24:$AQ$24,"x",'Student data'!D175:AQ175)</f>
        <v>0</v>
      </c>
      <c r="H62" s="156">
        <f t="shared" si="3"/>
        <v>0</v>
      </c>
      <c r="I62" s="391" t="s">
        <v>355</v>
      </c>
      <c r="J62" s="392"/>
      <c r="K62" s="393"/>
    </row>
    <row r="63" spans="2:11" x14ac:dyDescent="0.35">
      <c r="B63" s="120" t="s">
        <v>116</v>
      </c>
      <c r="C63" s="99"/>
      <c r="D63" s="10">
        <v>1</v>
      </c>
      <c r="E63" s="10" t="s">
        <v>11</v>
      </c>
      <c r="F63" s="11" t="s">
        <v>6</v>
      </c>
      <c r="G63" s="16">
        <f>SUMIF('Student data'!$D$24:$AQ$24,"x",'Student data'!D176:AQ176)</f>
        <v>0</v>
      </c>
      <c r="H63" s="156">
        <f t="shared" si="3"/>
        <v>0</v>
      </c>
      <c r="I63" s="391" t="s">
        <v>352</v>
      </c>
      <c r="J63" s="392"/>
      <c r="K63" s="393"/>
    </row>
    <row r="64" spans="2:11" x14ac:dyDescent="0.35">
      <c r="B64" s="120" t="s">
        <v>225</v>
      </c>
      <c r="C64" s="99"/>
      <c r="D64" s="10">
        <v>1</v>
      </c>
      <c r="E64" s="10" t="s">
        <v>11</v>
      </c>
      <c r="F64" s="11" t="s">
        <v>8</v>
      </c>
      <c r="G64" s="16">
        <f>SUMIF('Student data'!$D$24:$AQ$24,"x",'Student data'!D177:AQ177)</f>
        <v>0</v>
      </c>
      <c r="H64" s="156">
        <f t="shared" si="3"/>
        <v>0</v>
      </c>
      <c r="I64" s="391" t="s">
        <v>353</v>
      </c>
      <c r="J64" s="392"/>
      <c r="K64" s="393"/>
    </row>
    <row r="65" spans="2:11" x14ac:dyDescent="0.35">
      <c r="B65" s="120" t="s">
        <v>226</v>
      </c>
      <c r="C65" s="99"/>
      <c r="D65" s="10">
        <v>1</v>
      </c>
      <c r="E65" s="10" t="s">
        <v>11</v>
      </c>
      <c r="F65" s="11" t="s">
        <v>6</v>
      </c>
      <c r="G65" s="16">
        <f>SUMIF('Student data'!$D$24:$AQ$24,"x",'Student data'!D178:AQ178)</f>
        <v>0</v>
      </c>
      <c r="H65" s="156">
        <f t="shared" si="3"/>
        <v>0</v>
      </c>
      <c r="I65" s="391" t="s">
        <v>354</v>
      </c>
      <c r="J65" s="392"/>
      <c r="K65" s="393"/>
    </row>
    <row r="66" spans="2:11" x14ac:dyDescent="0.35">
      <c r="B66" s="119" t="s">
        <v>212</v>
      </c>
      <c r="C66" s="99"/>
      <c r="D66" s="10">
        <v>2</v>
      </c>
      <c r="E66" s="10" t="s">
        <v>11</v>
      </c>
      <c r="F66" s="11" t="s">
        <v>9</v>
      </c>
      <c r="G66" s="16">
        <f>SUMIF('Student data'!$D$24:$AQ$24,"x",'Student data'!D179:AQ179)</f>
        <v>0</v>
      </c>
      <c r="H66" s="156">
        <f t="shared" si="3"/>
        <v>0</v>
      </c>
      <c r="I66" s="391" t="s">
        <v>356</v>
      </c>
      <c r="J66" s="392"/>
      <c r="K66" s="393"/>
    </row>
    <row r="67" spans="2:11" x14ac:dyDescent="0.35">
      <c r="B67" s="119" t="s">
        <v>118</v>
      </c>
      <c r="C67" s="99"/>
      <c r="D67" s="10">
        <v>3</v>
      </c>
      <c r="E67" s="10" t="s">
        <v>11</v>
      </c>
      <c r="F67" s="11" t="s">
        <v>9</v>
      </c>
      <c r="G67" s="16">
        <f>SUMIF('Student data'!$D$24:$AQ$24,"x",'Student data'!D180:AQ180)</f>
        <v>0</v>
      </c>
      <c r="H67" s="156">
        <f t="shared" si="3"/>
        <v>0</v>
      </c>
      <c r="I67" s="405" t="s">
        <v>358</v>
      </c>
      <c r="J67" s="392"/>
      <c r="K67" s="393"/>
    </row>
    <row r="68" spans="2:11" x14ac:dyDescent="0.35">
      <c r="B68" s="119" t="s">
        <v>119</v>
      </c>
      <c r="C68" s="292"/>
      <c r="D68" s="10">
        <v>3</v>
      </c>
      <c r="E68" s="10" t="s">
        <v>11</v>
      </c>
      <c r="F68" s="11" t="s">
        <v>8</v>
      </c>
      <c r="G68" s="16">
        <f>SUMIF('Student data'!$D$24:$AQ$24,"x",'Student data'!D181:AQ181)</f>
        <v>0</v>
      </c>
      <c r="H68" s="156">
        <f t="shared" si="3"/>
        <v>0</v>
      </c>
      <c r="I68" s="404" t="s">
        <v>357</v>
      </c>
      <c r="J68" s="392"/>
      <c r="K68" s="393"/>
    </row>
    <row r="69" spans="2:11" x14ac:dyDescent="0.35">
      <c r="B69" s="119" t="s">
        <v>149</v>
      </c>
      <c r="C69" s="292"/>
      <c r="D69" s="10">
        <v>1</v>
      </c>
      <c r="E69" s="10" t="s">
        <v>11</v>
      </c>
      <c r="F69" s="11" t="s">
        <v>9</v>
      </c>
      <c r="G69" s="16">
        <f>SUMIF('Student data'!$D$24:$AQ$24,"x",'Student data'!D182:AQ182)</f>
        <v>0</v>
      </c>
      <c r="H69" s="156">
        <f t="shared" si="3"/>
        <v>0</v>
      </c>
      <c r="I69" s="404" t="s">
        <v>359</v>
      </c>
      <c r="J69" s="392"/>
      <c r="K69" s="393"/>
    </row>
    <row r="70" spans="2:11" x14ac:dyDescent="0.35">
      <c r="B70" s="119" t="s">
        <v>227</v>
      </c>
      <c r="C70" s="292"/>
      <c r="D70" s="10">
        <v>1</v>
      </c>
      <c r="E70" s="10" t="s">
        <v>11</v>
      </c>
      <c r="F70" s="11" t="s">
        <v>9</v>
      </c>
      <c r="G70" s="16">
        <f>SUMIF('Student data'!$D$24:$AQ$24,"x",'Student data'!D183:AQ183)</f>
        <v>0</v>
      </c>
      <c r="H70" s="156">
        <f t="shared" si="3"/>
        <v>0</v>
      </c>
      <c r="I70" s="391" t="s">
        <v>360</v>
      </c>
      <c r="J70" s="392"/>
      <c r="K70" s="393"/>
    </row>
    <row r="71" spans="2:11" x14ac:dyDescent="0.35">
      <c r="B71" s="119" t="s">
        <v>228</v>
      </c>
      <c r="C71" s="292"/>
      <c r="D71" s="10">
        <v>1</v>
      </c>
      <c r="E71" s="10" t="s">
        <v>7</v>
      </c>
      <c r="F71" s="11" t="s">
        <v>8</v>
      </c>
      <c r="G71" s="16">
        <f>SUMIF('Student data'!$D$24:$AQ$24,"x",'Student data'!D184:AQ184)</f>
        <v>0</v>
      </c>
      <c r="H71" s="156">
        <f t="shared" si="3"/>
        <v>0</v>
      </c>
      <c r="I71" s="391" t="s">
        <v>361</v>
      </c>
      <c r="J71" s="392"/>
      <c r="K71" s="393"/>
    </row>
    <row r="72" spans="2:11" ht="15" thickBot="1" x14ac:dyDescent="0.4">
      <c r="B72" s="121" t="s">
        <v>154</v>
      </c>
      <c r="C72" s="126" t="s">
        <v>165</v>
      </c>
      <c r="D72" s="123">
        <v>4</v>
      </c>
      <c r="E72" s="123" t="s">
        <v>79</v>
      </c>
      <c r="F72" s="124" t="s">
        <v>9</v>
      </c>
      <c r="G72" s="125">
        <f>SUMIF('Student data'!$D$24:$AQ$24,"x",'Student data'!D185:AQ185)</f>
        <v>0</v>
      </c>
      <c r="H72" s="157">
        <f t="shared" si="3"/>
        <v>0</v>
      </c>
      <c r="I72" s="412" t="s">
        <v>362</v>
      </c>
      <c r="J72" s="407"/>
      <c r="K72" s="408"/>
    </row>
    <row r="73" spans="2:11" ht="15" thickBot="1" x14ac:dyDescent="0.4">
      <c r="B73" s="146"/>
      <c r="C73" s="147"/>
      <c r="D73" s="148"/>
      <c r="E73" s="148"/>
      <c r="F73" s="149"/>
      <c r="G73" s="150"/>
      <c r="H73" s="142"/>
    </row>
    <row r="74" spans="2:11" ht="15" thickBot="1" x14ac:dyDescent="0.4">
      <c r="B74" s="151"/>
      <c r="C74" s="149"/>
      <c r="D74" s="151"/>
      <c r="E74" s="151"/>
      <c r="F74" s="15" t="s">
        <v>16</v>
      </c>
      <c r="G74" s="5">
        <f>SUM(G24:G72)</f>
        <v>0</v>
      </c>
      <c r="H74" s="142"/>
    </row>
    <row r="75" spans="2:11" x14ac:dyDescent="0.35">
      <c r="B75" s="151"/>
      <c r="C75" s="149"/>
      <c r="D75" s="151"/>
      <c r="H75" s="142"/>
    </row>
    <row r="76" spans="2:11" x14ac:dyDescent="0.35">
      <c r="C76" s="152"/>
      <c r="H76" s="142"/>
    </row>
    <row r="77" spans="2:11" x14ac:dyDescent="0.35">
      <c r="C77" s="152"/>
      <c r="H77" s="142"/>
    </row>
    <row r="78" spans="2:11" x14ac:dyDescent="0.35">
      <c r="C78" s="152"/>
    </row>
    <row r="79" spans="2:11" x14ac:dyDescent="0.35">
      <c r="C79" s="152"/>
    </row>
  </sheetData>
  <sheetProtection algorithmName="SHA-512" hashValue="nYalZ5svk5TszLumcVYXO0f95bWhtMCTXokOTNiBQnzksx9MNz2lI/9CQ4Eg0+2NU1f2qa3OdRuc+VL0oTyvYw==" saltValue="wjsVI9Nks2l2uHNWBa6B5g==" spinCount="100000" sheet="1" formatCells="0" formatColumns="0" formatRows="0" insertColumns="0" insertRows="0" insertHyperlinks="0" sort="0"/>
  <mergeCells count="59">
    <mergeCell ref="I34:K34"/>
    <mergeCell ref="I32:K32"/>
    <mergeCell ref="I30:K30"/>
    <mergeCell ref="I24:K24"/>
    <mergeCell ref="I22:K22"/>
    <mergeCell ref="I44:K44"/>
    <mergeCell ref="I42:K42"/>
    <mergeCell ref="I40:K40"/>
    <mergeCell ref="I38:K38"/>
    <mergeCell ref="I36:K36"/>
    <mergeCell ref="I54:K54"/>
    <mergeCell ref="I52:K52"/>
    <mergeCell ref="I50:K50"/>
    <mergeCell ref="I48:K48"/>
    <mergeCell ref="I46:K46"/>
    <mergeCell ref="I64:K64"/>
    <mergeCell ref="I62:K62"/>
    <mergeCell ref="I60:K60"/>
    <mergeCell ref="I58:K58"/>
    <mergeCell ref="I56:K56"/>
    <mergeCell ref="I65:K65"/>
    <mergeCell ref="I67:K67"/>
    <mergeCell ref="I69:K69"/>
    <mergeCell ref="I71:K71"/>
    <mergeCell ref="I72:K72"/>
    <mergeCell ref="I70:K70"/>
    <mergeCell ref="I68:K68"/>
    <mergeCell ref="I66:K66"/>
    <mergeCell ref="I55:K55"/>
    <mergeCell ref="I57:K57"/>
    <mergeCell ref="I59:K59"/>
    <mergeCell ref="I61:K61"/>
    <mergeCell ref="I63:K63"/>
    <mergeCell ref="I45:K45"/>
    <mergeCell ref="I47:K47"/>
    <mergeCell ref="I49:K49"/>
    <mergeCell ref="I51:K51"/>
    <mergeCell ref="I53:K53"/>
    <mergeCell ref="I35:K35"/>
    <mergeCell ref="I37:K37"/>
    <mergeCell ref="I39:K39"/>
    <mergeCell ref="I41:K41"/>
    <mergeCell ref="I43:K43"/>
    <mergeCell ref="I21:K21"/>
    <mergeCell ref="I23:K23"/>
    <mergeCell ref="I25:K25"/>
    <mergeCell ref="I31:K31"/>
    <mergeCell ref="I33:K33"/>
    <mergeCell ref="I26:K26"/>
    <mergeCell ref="I27:K27"/>
    <mergeCell ref="I28:K28"/>
    <mergeCell ref="I29:K29"/>
    <mergeCell ref="B3:G3"/>
    <mergeCell ref="B2:H2"/>
    <mergeCell ref="J7:K7"/>
    <mergeCell ref="D5:E5"/>
    <mergeCell ref="C6:D6"/>
    <mergeCell ref="C4:F4"/>
    <mergeCell ref="B7:E7"/>
  </mergeCells>
  <conditionalFormatting sqref="E2">
    <cfRule type="cellIs" dxfId="11" priority="784" operator="equal">
      <formula>"Probability"</formula>
    </cfRule>
  </conditionalFormatting>
  <conditionalFormatting sqref="E24:E72">
    <cfRule type="cellIs" dxfId="10" priority="5" operator="equal">
      <formula>"Probability"</formula>
    </cfRule>
    <cfRule type="cellIs" dxfId="9" priority="6" operator="equal">
      <formula>"RPR"</formula>
    </cfRule>
    <cfRule type="cellIs" dxfId="8" priority="7" operator="equal">
      <formula>"Algebra"</formula>
    </cfRule>
    <cfRule type="cellIs" dxfId="7" priority="8" operator="equal">
      <formula>"Number"</formula>
    </cfRule>
    <cfRule type="cellIs" dxfId="6" priority="9" operator="equal">
      <formula>"Geometry and measures"</formula>
    </cfRule>
    <cfRule type="cellIs" dxfId="5" priority="10" operator="equal">
      <formula>"Statistics"</formula>
    </cfRule>
  </conditionalFormatting>
  <conditionalFormatting sqref="F24:F72">
    <cfRule type="cellIs" dxfId="4" priority="2" operator="equal">
      <formula>"AO3"</formula>
    </cfRule>
    <cfRule type="cellIs" dxfId="3" priority="3" operator="equal">
      <formula>"AO2"</formula>
    </cfRule>
    <cfRule type="cellIs" dxfId="2" priority="4" operator="equal">
      <formula>"AO1"</formula>
    </cfRule>
  </conditionalFormatting>
  <conditionalFormatting sqref="H24:H72">
    <cfRule type="colorScale" priority="1">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020" id="{500F714F-1EB6-48C6-A227-510D4344FECE}">
            <xm:f>COUNTA('Student data'!$D$24:$AQ$24)&gt;1</xm:f>
            <x14:dxf>
              <font>
                <color rgb="FFFF0000"/>
              </font>
            </x14:dxf>
          </x14:cfRule>
          <xm:sqref>B3:G3 G4:G6</xm:sqref>
        </x14:conditionalFormatting>
        <x14:conditionalFormatting xmlns:xm="http://schemas.microsoft.com/office/excel/2006/main">
          <x14:cfRule type="expression" priority="11" id="{98768388-6BE9-41F2-8D87-E761B0F804E6}">
            <xm:f>COUNTA('Student data'!$D$24:$AQ$24)&gt;1</xm:f>
            <x14:dxf>
              <font>
                <color rgb="FFFF0000"/>
              </font>
            </x14:dxf>
          </x14:cfRule>
          <xm:sqref>E6:F6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Student data</vt:lpstr>
      <vt:lpstr>J560-01</vt:lpstr>
      <vt:lpstr>J560-02</vt:lpstr>
      <vt:lpstr>J560-03</vt:lpstr>
      <vt:lpstr>'J560-01'!Print_Area</vt:lpstr>
      <vt:lpstr>'J560-02'!Print_Area</vt:lpstr>
      <vt:lpstr>'J560-03'!Print_Area</vt:lpstr>
    </vt:vector>
  </TitlesOfParts>
  <Company>Cambridge Assessment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cp:lastPrinted>2022-01-07T19:22:11Z</cp:lastPrinted>
  <dcterms:created xsi:type="dcterms:W3CDTF">2016-11-25T09:35:13Z</dcterms:created>
  <dcterms:modified xsi:type="dcterms:W3CDTF">2022-01-10T18:07:38Z</dcterms:modified>
</cp:coreProperties>
</file>